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VIS\assemblea\2023\"/>
    </mc:Choice>
  </mc:AlternateContent>
  <xr:revisionPtr revIDLastSave="0" documentId="8_{193D2EBE-56A7-4463-9C0D-9D632CE0327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ato patrimoniale" sheetId="1" r:id="rId1"/>
    <sheet name="Rendiconto gestionale" sheetId="2" r:id="rId2"/>
    <sheet name="Foglio3" sheetId="3" r:id="rId3"/>
  </sheets>
  <definedNames>
    <definedName name="_xlnm._FilterDatabase" localSheetId="2" hidden="1">Foglio3!$A$2:$F$51</definedName>
    <definedName name="_xlnm.Print_Area" localSheetId="0">'Stato patrimoniale'!$A$1:$D$119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B57" i="2"/>
  <c r="B69" i="2"/>
  <c r="C51" i="3"/>
  <c r="C52" i="3" s="1"/>
  <c r="B51" i="3"/>
  <c r="B52" i="3" s="1"/>
  <c r="D88" i="1"/>
  <c r="D90" i="1" s="1"/>
  <c r="D118" i="1" s="1"/>
  <c r="D65" i="1"/>
  <c r="B47" i="2"/>
  <c r="B40" i="2"/>
  <c r="D66" i="2"/>
  <c r="D28" i="2"/>
  <c r="D40" i="2"/>
  <c r="D47" i="2"/>
  <c r="D57" i="2"/>
  <c r="D80" i="1"/>
  <c r="D60" i="1"/>
  <c r="D55" i="1"/>
  <c r="D41" i="1"/>
  <c r="D32" i="1"/>
  <c r="D114" i="1"/>
  <c r="D13" i="1"/>
  <c r="D15" i="1" s="1"/>
  <c r="D20" i="1" s="1"/>
  <c r="D96" i="1"/>
  <c r="D68" i="2" l="1"/>
  <c r="B28" i="2"/>
  <c r="D33" i="1"/>
  <c r="D68" i="1"/>
  <c r="B70" i="2"/>
  <c r="D70" i="2"/>
  <c r="D66" i="1"/>
</calcChain>
</file>

<file path=xl/sharedStrings.xml><?xml version="1.0" encoding="utf-8"?>
<sst xmlns="http://schemas.openxmlformats.org/spreadsheetml/2006/main" count="379" uniqueCount="253">
  <si>
    <t>B) Immobilizzazioni</t>
  </si>
  <si>
    <t>I.</t>
  </si>
  <si>
    <t>Immobilizzazioni Immateriali</t>
  </si>
  <si>
    <t>II.</t>
  </si>
  <si>
    <t>Immobilizzazioni Materiali</t>
  </si>
  <si>
    <t>1) Terreni e fabbricati</t>
  </si>
  <si>
    <t>III.</t>
  </si>
  <si>
    <t xml:space="preserve">    Totale immobilizzazioni </t>
  </si>
  <si>
    <t>C) Attivo circolante</t>
  </si>
  <si>
    <t>Rimanenze</t>
  </si>
  <si>
    <t>Attività finanziarie che non costituiscono immobilizzazioni</t>
  </si>
  <si>
    <t>IV.</t>
  </si>
  <si>
    <t>Disponibilità liquide</t>
  </si>
  <si>
    <t>1) Depositi bancari e postali</t>
  </si>
  <si>
    <t>2) Assegni</t>
  </si>
  <si>
    <t>3) Denaro e valori in cassa</t>
  </si>
  <si>
    <t xml:space="preserve">    Totale attivo circolante</t>
  </si>
  <si>
    <t xml:space="preserve">   Totale attivo</t>
  </si>
  <si>
    <t>A) Patrimonio netto</t>
  </si>
  <si>
    <t>Patrimonio vincolato</t>
  </si>
  <si>
    <t xml:space="preserve">    Totale patrimonio netto</t>
  </si>
  <si>
    <t>B) Fondi per rischi e oneri</t>
  </si>
  <si>
    <t>1) Per trattamento di quiescienza e obblighi simili</t>
  </si>
  <si>
    <t xml:space="preserve">    Totale fondi per rischi e oneri</t>
  </si>
  <si>
    <t>C) Trattamento di fine rapporto di lavoro subordinato</t>
  </si>
  <si>
    <t xml:space="preserve">    Totale debiti</t>
  </si>
  <si>
    <t xml:space="preserve">  Totale passivo</t>
  </si>
  <si>
    <t>II</t>
  </si>
  <si>
    <t xml:space="preserve">         7) Altri debiti</t>
  </si>
  <si>
    <t>2) Crediti</t>
  </si>
  <si>
    <t>3) Altri titoli</t>
  </si>
  <si>
    <t>Totale disponibilità liquide</t>
  </si>
  <si>
    <t>Totale patrimonio libero</t>
  </si>
  <si>
    <t>Patrimonio libero</t>
  </si>
  <si>
    <t>1) Riserve statutarie</t>
  </si>
  <si>
    <t>Totale patrimonio vincolato</t>
  </si>
  <si>
    <t>Totale immobilizzazioni immateriali</t>
  </si>
  <si>
    <t>Totale rimanenze</t>
  </si>
  <si>
    <t>Totale crediti</t>
  </si>
  <si>
    <t>Totale attività finanziarie che non costituiscono immobilizzazioni</t>
  </si>
  <si>
    <t>A) Quote associative o apporti ancora dovuti</t>
  </si>
  <si>
    <t>1) Costi di impianto e di ampliamento</t>
  </si>
  <si>
    <t>2) Costi di sviluppo</t>
  </si>
  <si>
    <t>3) Diritti di brevetto industriale e diritti di utilizzazione delle opere dell'ingegno</t>
  </si>
  <si>
    <t>4) Concessioni, licenze, marchi e diritti simili</t>
  </si>
  <si>
    <t>5) Avviamento</t>
  </si>
  <si>
    <t>6) Immobilizzazioni in corso e acconti</t>
  </si>
  <si>
    <t>7) Altre</t>
  </si>
  <si>
    <t>3) Attrezzature</t>
  </si>
  <si>
    <t>4) Altri beni</t>
  </si>
  <si>
    <t>2) Impianti e macchinari</t>
  </si>
  <si>
    <t>5) Immobilizzazioni in corso e acconti</t>
  </si>
  <si>
    <t>1) Partecipazioni</t>
  </si>
  <si>
    <t>1) Materie prime, sussidiarie e di consumo</t>
  </si>
  <si>
    <t>2) Prodotti in corso di lavorazione e semilavorati</t>
  </si>
  <si>
    <t>3) Lavori in corso su ordinazione</t>
  </si>
  <si>
    <t>4) Prodotti finiti e merci</t>
  </si>
  <si>
    <t>5) Acconti</t>
  </si>
  <si>
    <t>2) verso associati e fondatori</t>
  </si>
  <si>
    <t>1) verso utenti e clienti</t>
  </si>
  <si>
    <t>3) verso enti pubblici</t>
  </si>
  <si>
    <t>4) verso soggetti privati per contributi</t>
  </si>
  <si>
    <t>5) verso enti della stessa rete associativa</t>
  </si>
  <si>
    <t>6) verso altri enti del Terzo Settore</t>
  </si>
  <si>
    <t>8) verso imprese collegate</t>
  </si>
  <si>
    <t xml:space="preserve">7) verso imprese controllate </t>
  </si>
  <si>
    <t>9) crediti tributari</t>
  </si>
  <si>
    <t>10) da 5 per mille</t>
  </si>
  <si>
    <t>11) imposte anticipate</t>
  </si>
  <si>
    <t>12)  verso altri</t>
  </si>
  <si>
    <t>1) Partecipazioni in imprese controllate</t>
  </si>
  <si>
    <t>2) Partecipazioni in imprese collegate</t>
  </si>
  <si>
    <t>Attivo</t>
  </si>
  <si>
    <t>Passivo</t>
  </si>
  <si>
    <t>2) Riserve vincolate per decisione degli organi istituzionali</t>
  </si>
  <si>
    <t>3) Riserve vincolate destinate da terzi</t>
  </si>
  <si>
    <t>1) Riserve di utili o avanzi di gestione</t>
  </si>
  <si>
    <t xml:space="preserve">2) Altre riserve </t>
  </si>
  <si>
    <t>Avanzo/disavanzo d'esercizio</t>
  </si>
  <si>
    <t>2) per imposte, anche differite</t>
  </si>
  <si>
    <t>3) debiti verso associati e fondatori per finanziamenti</t>
  </si>
  <si>
    <t>4) debiti verso enti della stessa rete associativa</t>
  </si>
  <si>
    <t>5) debiti per erogazioni liberali condizionate</t>
  </si>
  <si>
    <t>6) acconti</t>
  </si>
  <si>
    <t>1) debiti verso banche</t>
  </si>
  <si>
    <t>2) debiti verso altri finanziatori</t>
  </si>
  <si>
    <t>7) debiti verso fornitori</t>
  </si>
  <si>
    <t>8) Debiti verso imprese controllate e collegate</t>
  </si>
  <si>
    <t>9) Debiti tributari</t>
  </si>
  <si>
    <t>10) Debiti verso istituti di previdenza e di sicurezza sociale</t>
  </si>
  <si>
    <t>11) debiti verso dipendenti e collaboratori</t>
  </si>
  <si>
    <t>12) altri debiti</t>
  </si>
  <si>
    <t>a) Partecipazioni in imprese controllate</t>
  </si>
  <si>
    <t xml:space="preserve">b) Partecipazioni in imprese collegate </t>
  </si>
  <si>
    <t>c) Partecipazioni in altre imprese</t>
  </si>
  <si>
    <t>c) Crediti verso altri enti del Terzo Settore</t>
  </si>
  <si>
    <t>d) Crediti verso altri</t>
  </si>
  <si>
    <t>D) Ratei e risconti attivi</t>
  </si>
  <si>
    <t>Fondo di dotazione dell'ente</t>
  </si>
  <si>
    <t>Crediti, con separata indicazione aggiuntiva, per ciascuna voce, degli importi esigibili oltre l'esercizio successivo:</t>
  </si>
  <si>
    <t>E) Ratei e risconti passivi</t>
  </si>
  <si>
    <t>a) Crediti verso  imprese controllate</t>
  </si>
  <si>
    <t>b) Crediti verso  imprese collegate</t>
  </si>
  <si>
    <t>Immobilizzazioni finanziarie, con separata indicazione aggiuntiva, per ciascuna voce dei crediti, degli importi esigibili oltre l'esercizio successivo:</t>
  </si>
  <si>
    <t>Totale immobilizzazioni finanziarie</t>
  </si>
  <si>
    <t>D)</t>
  </si>
  <si>
    <t>Debiti, con separata indicazione aggiuntiva, per ciascuna voce, degli importi esigibili oltre l'esercizio successivo:</t>
  </si>
  <si>
    <t xml:space="preserve">                                                         STATO PATRIMONIALE</t>
  </si>
  <si>
    <t>Totale immobilizzazioni materiali</t>
  </si>
  <si>
    <t>3) Altri</t>
  </si>
  <si>
    <t>RENDICONTO GESTIONALE</t>
  </si>
  <si>
    <t>ONERI E COSTI</t>
  </si>
  <si>
    <t>PROVENTI E RICAVI</t>
  </si>
  <si>
    <t>A) Costi e oneri da attività di interesse generale</t>
  </si>
  <si>
    <t>A) Ricavi, rendite e proventi da attività di interesse generale</t>
  </si>
  <si>
    <t>1) Materie prime, sussidiarie, di consumo e di merci</t>
  </si>
  <si>
    <t>1) Proventi da quote associative e apporti dei fondatori</t>
  </si>
  <si>
    <t>1.1 - Acquisti di materiale per la promozione del dono (es. iniziative, manifestazioni, programmi di informazione/comunicazione, ecc.)</t>
  </si>
  <si>
    <t>2) Proventi dagli associati per attività mutuali</t>
  </si>
  <si>
    <t xml:space="preserve">1.2 - Acquisti di materiale per la sensibilizzazione, informazione, educazione, fidelizzazione del donatore </t>
  </si>
  <si>
    <t>3) Ricavi per prestazioni e cessioni ad associati e fondatori</t>
  </si>
  <si>
    <t>1.3 - Acquisti di materiale per la gestione della chiamata programmata e la prenotazione</t>
  </si>
  <si>
    <t>4) Erogazioni liberali</t>
  </si>
  <si>
    <t>1.4 - Acquisti di materiale per la formazione ed aggiornamento dei volontari</t>
  </si>
  <si>
    <t>1.5 - Acquisti di materiale per l'utilizzo e gestione dei flussi informativi</t>
  </si>
  <si>
    <t>5) Proventi del 5 per mille</t>
  </si>
  <si>
    <t>1.6 - Acquisti di materiale per altre finalità di carattere generale</t>
  </si>
  <si>
    <t>1.7 - ………..</t>
  </si>
  <si>
    <t>6) Contributi da soggetti privati</t>
  </si>
  <si>
    <t>2) Servizi</t>
  </si>
  <si>
    <t>2.1 - Servizi/attività per la promozione del dono (es. iniziative, manifestazioni, programmi di informazione/comunicazione, ecc.)</t>
  </si>
  <si>
    <t>7) Ricavi per prestazioni e cessioni a terzi</t>
  </si>
  <si>
    <t>2.2 - Servizi per la sensibilizzazione, informazione ed educazione del donatore (es. materiale informativo, ecc.) e  fidelizzazione</t>
  </si>
  <si>
    <t xml:space="preserve"> </t>
  </si>
  <si>
    <t>2.3 - Servizi per la gestione della chiamata programmata e la prenotazione</t>
  </si>
  <si>
    <t>8) Contributi da Enti Pubblici</t>
  </si>
  <si>
    <t>2.4 - Servizi x la formazione/aggiornamento dei volontari</t>
  </si>
  <si>
    <t>9) Proventi da contratti con Enti Pubblici</t>
  </si>
  <si>
    <t>2.5 - servizi x utilizzo e gestione dei flussi informativi</t>
  </si>
  <si>
    <t xml:space="preserve"> 9.1 - Rimborsi da convenzione</t>
  </si>
  <si>
    <t>2.6 - Quote associative</t>
  </si>
  <si>
    <t xml:space="preserve">10) Altri ricavi, rendite e proventi </t>
  </si>
  <si>
    <t>11) Rimanenze finali</t>
  </si>
  <si>
    <t>3) Godimento beni di terzi</t>
  </si>
  <si>
    <t>4) Personale</t>
  </si>
  <si>
    <t>5) Ammortamenti</t>
  </si>
  <si>
    <t>6) Accantonamenti per rischi ed oneri</t>
  </si>
  <si>
    <t>7) Oneri diversi di gestione</t>
  </si>
  <si>
    <t>8) Rimanenze iniziali</t>
  </si>
  <si>
    <t>Totale</t>
  </si>
  <si>
    <t>Avanzo/Disavanzo attività di interesse generale</t>
  </si>
  <si>
    <t>B) Costi ed oneri da attività diverse</t>
  </si>
  <si>
    <t>B) Ricavi, rendite e proventi da attività diverse</t>
  </si>
  <si>
    <t>1) Ricavi per prestazioni e cessioni ad associati e fondatori</t>
  </si>
  <si>
    <t>2) Contributi da soggetti privati</t>
  </si>
  <si>
    <t>3) Ricavi per prestazioni e cessioni a terzi</t>
  </si>
  <si>
    <t>4) Contributi da Enti Pubblici</t>
  </si>
  <si>
    <t>5) Proventi da contratti con Enti Pubblici</t>
  </si>
  <si>
    <t xml:space="preserve">6) Altri ricavi, rendite e proventi </t>
  </si>
  <si>
    <t>7) Rimanenze finali</t>
  </si>
  <si>
    <t>Avanzo/Disavanzo attività diverse</t>
  </si>
  <si>
    <t>C) Costi e oneri da attività di raccolta fondi</t>
  </si>
  <si>
    <t>C) Ricavi, rendite e proventi da attività di raccolta fondi</t>
  </si>
  <si>
    <t>1) Oneri per raccolte fondi abituali</t>
  </si>
  <si>
    <t>1) Proventi da raccolte fondi abituali</t>
  </si>
  <si>
    <t>2) Oneri per raccolte fondi occasionali</t>
  </si>
  <si>
    <t>2) Proventi da raccolte fondi occasionali</t>
  </si>
  <si>
    <t>3) Altri oneri</t>
  </si>
  <si>
    <t>3) Altri proventi</t>
  </si>
  <si>
    <t>Avanzo/Disavanzo attività di raccolta fondi</t>
  </si>
  <si>
    <t>D) Costi ed oneri da attività finanziarie e patrimoniali</t>
  </si>
  <si>
    <t>D) Ricavi, rendite e proventi da attività finanziarie e patrimoniali</t>
  </si>
  <si>
    <t>1) Su rapporti bancari</t>
  </si>
  <si>
    <t>1) Da rapporti bancari</t>
  </si>
  <si>
    <t>2) Su prestiti</t>
  </si>
  <si>
    <t>2) Da altri investimenti finanziari</t>
  </si>
  <si>
    <t>3) Da patrimonio edilizio</t>
  </si>
  <si>
    <t>4) Da altri beni patrimoniali</t>
  </si>
  <si>
    <t>5) Accantonamenti per rischi ed oneri</t>
  </si>
  <si>
    <t>5) Altri proventi</t>
  </si>
  <si>
    <t>6) Altri oneri</t>
  </si>
  <si>
    <t>Avanzo/Disavanzo attività finanziarie e patrimoniali</t>
  </si>
  <si>
    <t>E) Costi ed oneri di supporto generale</t>
  </si>
  <si>
    <t>E) Proventi di supporto generale</t>
  </si>
  <si>
    <t>1) Proventi da distacco del personale</t>
  </si>
  <si>
    <t>2) Altri proventi di supporto generale</t>
  </si>
  <si>
    <t>7) Altri oneri</t>
  </si>
  <si>
    <t xml:space="preserve">Totale proventi e ricavi </t>
  </si>
  <si>
    <t>Avanzo/Disavanzo d'esercizio prima delle imposte</t>
  </si>
  <si>
    <t>Imposte</t>
  </si>
  <si>
    <t xml:space="preserve">Totale oneri e costi </t>
  </si>
  <si>
    <t xml:space="preserve">Avanzo/Disavanzo d'esercizio </t>
  </si>
  <si>
    <t>Dati</t>
  </si>
  <si>
    <t>Descrizione operazioni</t>
  </si>
  <si>
    <t>Somma di Avere</t>
  </si>
  <si>
    <t>Somma di Dare</t>
  </si>
  <si>
    <t>stato patrimoniale</t>
  </si>
  <si>
    <t>conto economico</t>
  </si>
  <si>
    <t>uscite</t>
  </si>
  <si>
    <t>ACQUISTO PC</t>
  </si>
  <si>
    <t>SI</t>
  </si>
  <si>
    <t>AFFITTO</t>
  </si>
  <si>
    <t>ANTICIPO SPESE MINUTE+RICARICHE</t>
  </si>
  <si>
    <t>ASSICURAZIONE</t>
  </si>
  <si>
    <t>BORSA DI STUDIO</t>
  </si>
  <si>
    <t>CAMBIO OPERATORE TELEF.</t>
  </si>
  <si>
    <t>CANCELLERIA</t>
  </si>
  <si>
    <t>CANONE PC PRATICA</t>
  </si>
  <si>
    <t>CENA</t>
  </si>
  <si>
    <t>COMMISSIONI SU BONIFICO</t>
  </si>
  <si>
    <t>CONSULENZA</t>
  </si>
  <si>
    <t>Ct – ft 1</t>
  </si>
  <si>
    <t>Ct – ft 11</t>
  </si>
  <si>
    <t>Ct – ft 12</t>
  </si>
  <si>
    <t>Ct – ft 2</t>
  </si>
  <si>
    <t>Ct – ft 3</t>
  </si>
  <si>
    <t>Ct – ft 4</t>
  </si>
  <si>
    <t>Ct – ft 5</t>
  </si>
  <si>
    <t>Ct – ft 6</t>
  </si>
  <si>
    <t>Ct – ft 7</t>
  </si>
  <si>
    <t>Ct – ft 8</t>
  </si>
  <si>
    <t>Ct – ft 9 &amp; 10</t>
  </si>
  <si>
    <t>ENEL</t>
  </si>
  <si>
    <t>FIORI</t>
  </si>
  <si>
    <t>FRANCOBOLLI</t>
  </si>
  <si>
    <t>GADGET</t>
  </si>
  <si>
    <t>GIOCATTOLI</t>
  </si>
  <si>
    <t>LIBRI</t>
  </si>
  <si>
    <t>PRANZO</t>
  </si>
  <si>
    <t>PUBBLICITA'</t>
  </si>
  <si>
    <t>QUOTE ASSOCIATIVE</t>
  </si>
  <si>
    <t>RIACCREDITO</t>
  </si>
  <si>
    <t>RINFRESCO</t>
  </si>
  <si>
    <t>SPESE SPEDIZIONE ESAMI</t>
  </si>
  <si>
    <t>TASSE</t>
  </si>
  <si>
    <t>TELECOM</t>
  </si>
  <si>
    <t>VERSAMENTO IRPEF</t>
  </si>
  <si>
    <t>WIND</t>
  </si>
  <si>
    <t>DOMINIO E-MAIL</t>
  </si>
  <si>
    <t>SMS PER AVVISO DONAZIONE</t>
  </si>
  <si>
    <t>CARTUCCE PC</t>
  </si>
  <si>
    <t>Ct – ft 11 - 2020</t>
  </si>
  <si>
    <t>Ct – ft 12 - 2020</t>
  </si>
  <si>
    <t>NO</t>
  </si>
  <si>
    <t>INTERESSI 2020</t>
  </si>
  <si>
    <t>INTERESSI 2021</t>
  </si>
  <si>
    <t>RIMBORSO ERRATO PAGAMENTO - STORNO VOCE Nr.102 - 2020</t>
  </si>
  <si>
    <t>SPESE SPEDIZIONE ESAMI - 2020</t>
  </si>
  <si>
    <t>WIND - 2020</t>
  </si>
  <si>
    <t>Totale complessivo</t>
  </si>
  <si>
    <t>2.7 - Assicurazioni</t>
  </si>
  <si>
    <t>TOTALE 2021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</si>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</sst>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29" x14ac:knownFonts="1">
    <font>
      <sz val="10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9"/>
      <color rgb="FFFF0000"/>
      <name val="Book Antiqua"/>
      <family val="1"/>
    </font>
    <font>
      <sz val="9"/>
      <name val="Book Antiqua"/>
      <family val="1"/>
    </font>
    <font>
      <i/>
      <sz val="9"/>
      <name val="Book Antiqua"/>
      <family val="1"/>
    </font>
    <font>
      <b/>
      <sz val="10"/>
      <color theme="1"/>
      <name val="Calibri"/>
      <family val="2"/>
      <scheme val="minor"/>
    </font>
    <font>
      <b/>
      <sz val="9"/>
      <name val="Book Antiqua"/>
      <family val="1"/>
    </font>
    <font>
      <sz val="9"/>
      <color theme="1"/>
      <name val="Book Antiqua"/>
      <family val="1"/>
    </font>
    <font>
      <b/>
      <i/>
      <sz val="9"/>
      <name val="Book Antiqua"/>
      <family val="1"/>
    </font>
    <font>
      <b/>
      <sz val="9"/>
      <color theme="1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4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5" fillId="0" borderId="0" xfId="0" applyFont="1"/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4" fontId="6" fillId="0" borderId="0" xfId="0" applyNumberFormat="1" applyFont="1"/>
    <xf numFmtId="4" fontId="5" fillId="0" borderId="0" xfId="0" applyNumberFormat="1" applyFont="1"/>
    <xf numFmtId="0" fontId="16" fillId="0" borderId="3" xfId="0" applyFont="1" applyBorder="1" applyAlignment="1">
      <alignment vertical="center"/>
    </xf>
    <xf numFmtId="0" fontId="7" fillId="0" borderId="0" xfId="0" applyFont="1"/>
    <xf numFmtId="4" fontId="14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7" fillId="0" borderId="6" xfId="0" applyFont="1" applyBorder="1" applyAlignment="1">
      <alignment vertical="center" wrapText="1"/>
    </xf>
    <xf numFmtId="4" fontId="14" fillId="0" borderId="5" xfId="0" applyNumberFormat="1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0" fillId="0" borderId="1" xfId="0" applyNumberFormat="1" applyFont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4" fillId="6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2" fillId="7" borderId="1" xfId="0" applyFont="1" applyFill="1" applyBorder="1" applyAlignment="1">
      <alignment vertical="center"/>
    </xf>
    <xf numFmtId="164" fontId="22" fillId="8" borderId="1" xfId="0" applyNumberFormat="1" applyFont="1" applyFill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164" fontId="22" fillId="8" borderId="1" xfId="0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6" fillId="0" borderId="1" xfId="0" applyFont="1" applyBorder="1" applyAlignment="1">
      <alignment vertical="center"/>
    </xf>
    <xf numFmtId="0" fontId="23" fillId="0" borderId="1" xfId="0" applyFont="1" applyBorder="1" applyAlignment="1">
      <alignment horizontal="right" vertical="center" wrapText="1"/>
    </xf>
    <xf numFmtId="0" fontId="21" fillId="0" borderId="1" xfId="0" applyFont="1" applyBorder="1"/>
    <xf numFmtId="4" fontId="25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5" fillId="5" borderId="1" xfId="0" applyFont="1" applyFill="1" applyBorder="1" applyAlignment="1">
      <alignment vertical="center"/>
    </xf>
    <xf numFmtId="164" fontId="25" fillId="0" borderId="1" xfId="0" applyNumberFormat="1" applyFont="1" applyBorder="1" applyAlignment="1">
      <alignment horizontal="left" vertical="center"/>
    </xf>
    <xf numFmtId="0" fontId="28" fillId="6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6" borderId="1" xfId="0" applyFont="1" applyFill="1" applyBorder="1" applyAlignment="1">
      <alignment vertical="center"/>
    </xf>
    <xf numFmtId="0" fontId="27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7" fillId="0" borderId="6" xfId="0" applyFont="1" applyBorder="1" applyAlignment="1">
      <alignment horizontal="right" vertical="center"/>
    </xf>
    <xf numFmtId="49" fontId="21" fillId="0" borderId="1" xfId="0" applyNumberFormat="1" applyFont="1" applyBorder="1" applyAlignment="1">
      <alignment vertical="center" wrapText="1"/>
    </xf>
    <xf numFmtId="164" fontId="25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64" fontId="25" fillId="0" borderId="1" xfId="0" applyNumberFormat="1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9" borderId="0" xfId="0" applyFill="1"/>
    <xf numFmtId="0" fontId="11" fillId="11" borderId="8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vertical="center"/>
    </xf>
    <xf numFmtId="0" fontId="1" fillId="11" borderId="16" xfId="0" applyFont="1" applyFill="1" applyBorder="1" applyAlignment="1">
      <alignment vertical="center"/>
    </xf>
    <xf numFmtId="49" fontId="8" fillId="11" borderId="17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4" fontId="17" fillId="0" borderId="17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4" fontId="15" fillId="0" borderId="20" xfId="0" applyNumberFormat="1" applyFont="1" applyBorder="1" applyAlignment="1">
      <alignment vertical="center"/>
    </xf>
    <xf numFmtId="0" fontId="12" fillId="0" borderId="18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9" fillId="0" borderId="18" xfId="0" applyFont="1" applyBorder="1" applyAlignment="1">
      <alignment vertical="center"/>
    </xf>
    <xf numFmtId="4" fontId="14" fillId="0" borderId="2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2" fillId="0" borderId="18" xfId="0" applyFont="1" applyBorder="1" applyAlignment="1">
      <alignment horizontal="right" vertical="top"/>
    </xf>
    <xf numFmtId="0" fontId="16" fillId="0" borderId="0" xfId="0" applyFont="1" applyAlignment="1">
      <alignment vertical="center" wrapText="1"/>
    </xf>
    <xf numFmtId="0" fontId="1" fillId="0" borderId="16" xfId="0" applyFont="1" applyBorder="1"/>
    <xf numFmtId="4" fontId="15" fillId="0" borderId="21" xfId="0" applyNumberFormat="1" applyFont="1" applyBorder="1" applyAlignment="1">
      <alignment vertical="center"/>
    </xf>
    <xf numFmtId="4" fontId="14" fillId="0" borderId="2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2" fontId="14" fillId="0" borderId="21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4" fontId="16" fillId="0" borderId="21" xfId="0" applyNumberFormat="1" applyFont="1" applyBorder="1" applyAlignment="1">
      <alignment vertical="center"/>
    </xf>
    <xf numFmtId="4" fontId="14" fillId="0" borderId="21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vertical="center"/>
    </xf>
    <xf numFmtId="4" fontId="14" fillId="0" borderId="17" xfId="0" applyNumberFormat="1" applyFont="1" applyBorder="1" applyAlignment="1">
      <alignment vertical="center"/>
    </xf>
    <xf numFmtId="0" fontId="1" fillId="10" borderId="23" xfId="0" applyFont="1" applyFill="1" applyBorder="1" applyAlignment="1">
      <alignment vertical="center"/>
    </xf>
    <xf numFmtId="0" fontId="11" fillId="10" borderId="24" xfId="0" applyFont="1" applyFill="1" applyBorder="1" applyAlignment="1">
      <alignment horizontal="center" vertical="center"/>
    </xf>
    <xf numFmtId="0" fontId="14" fillId="10" borderId="24" xfId="0" applyFont="1" applyFill="1" applyBorder="1" applyAlignment="1">
      <alignment vertical="center"/>
    </xf>
    <xf numFmtId="49" fontId="17" fillId="10" borderId="25" xfId="0" applyNumberFormat="1" applyFont="1" applyFill="1" applyBorder="1" applyAlignment="1">
      <alignment horizontal="center" vertical="center"/>
    </xf>
    <xf numFmtId="4" fontId="15" fillId="0" borderId="26" xfId="0" applyNumberFormat="1" applyFont="1" applyBorder="1" applyAlignment="1">
      <alignment vertical="center"/>
    </xf>
    <xf numFmtId="4" fontId="14" fillId="0" borderId="20" xfId="0" applyNumberFormat="1" applyFont="1" applyBorder="1" applyAlignment="1">
      <alignment horizontal="right" vertical="center"/>
    </xf>
    <xf numFmtId="0" fontId="14" fillId="0" borderId="20" xfId="0" applyFont="1" applyBorder="1" applyAlignment="1">
      <alignment vertical="center"/>
    </xf>
    <xf numFmtId="4" fontId="16" fillId="0" borderId="20" xfId="0" applyNumberFormat="1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4" fontId="17" fillId="0" borderId="27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4" fontId="17" fillId="0" borderId="20" xfId="0" applyNumberFormat="1" applyFont="1" applyBorder="1" applyAlignment="1">
      <alignment horizontal="right" vertical="center"/>
    </xf>
    <xf numFmtId="4" fontId="15" fillId="0" borderId="27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6"/>
  <sheetViews>
    <sheetView zoomScaleNormal="100" workbookViewId="0">
      <selection activeCell="A71" sqref="A71:D118"/>
    </sheetView>
  </sheetViews>
  <sheetFormatPr defaultColWidth="9.140625" defaultRowHeight="15" x14ac:dyDescent="0.25"/>
  <cols>
    <col min="1" max="1" width="3.28515625" style="1" customWidth="1"/>
    <col min="2" max="2" width="72.28515625" style="1" customWidth="1"/>
    <col min="3" max="3" width="2.140625" style="1" customWidth="1"/>
    <col min="4" max="4" width="12.42578125" style="1" customWidth="1"/>
    <col min="5" max="5" width="9.28515625" style="1" customWidth="1"/>
    <col min="6" max="6" width="10.7109375" style="1" bestFit="1" customWidth="1"/>
    <col min="7" max="16384" width="9.140625" style="1"/>
  </cols>
  <sheetData>
    <row r="1" spans="1:6" ht="15.75" x14ac:dyDescent="0.25">
      <c r="A1" s="119" t="s">
        <v>107</v>
      </c>
      <c r="B1" s="120"/>
      <c r="C1" s="120"/>
      <c r="D1" s="121"/>
    </row>
    <row r="2" spans="1:6" ht="12" customHeight="1" x14ac:dyDescent="0.25">
      <c r="A2" s="82"/>
      <c r="B2" s="80" t="s">
        <v>72</v>
      </c>
      <c r="C2" s="81"/>
      <c r="D2" s="83" t="s">
        <v>252</v>
      </c>
    </row>
    <row r="3" spans="1:6" ht="14.25" customHeight="1" x14ac:dyDescent="0.25">
      <c r="A3" s="84" t="s">
        <v>40</v>
      </c>
      <c r="B3" s="8"/>
      <c r="C3" s="9"/>
      <c r="D3" s="85">
        <v>0</v>
      </c>
      <c r="E3" s="10"/>
    </row>
    <row r="4" spans="1:6" x14ac:dyDescent="0.25">
      <c r="A4" s="86" t="s">
        <v>0</v>
      </c>
      <c r="B4" s="13"/>
      <c r="C4" s="14"/>
      <c r="D4" s="87"/>
      <c r="E4" s="10"/>
    </row>
    <row r="5" spans="1:6" x14ac:dyDescent="0.25">
      <c r="A5" s="88" t="s">
        <v>1</v>
      </c>
      <c r="B5" s="89" t="s">
        <v>2</v>
      </c>
      <c r="C5" s="9"/>
      <c r="D5" s="87"/>
      <c r="E5" s="10"/>
    </row>
    <row r="6" spans="1:6" x14ac:dyDescent="0.25">
      <c r="A6" s="90"/>
      <c r="B6" s="8" t="s">
        <v>41</v>
      </c>
      <c r="C6" s="9"/>
      <c r="D6" s="91">
        <v>0</v>
      </c>
      <c r="E6" s="10"/>
    </row>
    <row r="7" spans="1:6" x14ac:dyDescent="0.25">
      <c r="A7" s="90"/>
      <c r="B7" s="8" t="s">
        <v>42</v>
      </c>
      <c r="C7" s="9"/>
      <c r="D7" s="91">
        <v>0</v>
      </c>
      <c r="E7" s="10"/>
    </row>
    <row r="8" spans="1:6" x14ac:dyDescent="0.25">
      <c r="A8" s="90"/>
      <c r="B8" s="8" t="s">
        <v>43</v>
      </c>
      <c r="C8" s="9"/>
      <c r="D8" s="91">
        <v>0</v>
      </c>
      <c r="E8" s="10"/>
    </row>
    <row r="9" spans="1:6" x14ac:dyDescent="0.25">
      <c r="A9" s="90"/>
      <c r="B9" s="8" t="s">
        <v>44</v>
      </c>
      <c r="C9" s="9"/>
      <c r="D9" s="91">
        <v>0</v>
      </c>
      <c r="E9" s="15"/>
      <c r="F9" s="3"/>
    </row>
    <row r="10" spans="1:6" x14ac:dyDescent="0.25">
      <c r="A10" s="90"/>
      <c r="B10" s="8" t="s">
        <v>45</v>
      </c>
      <c r="C10" s="9"/>
      <c r="D10" s="91">
        <v>0</v>
      </c>
      <c r="E10" s="15"/>
      <c r="F10" s="3"/>
    </row>
    <row r="11" spans="1:6" x14ac:dyDescent="0.25">
      <c r="A11" s="90"/>
      <c r="B11" s="8" t="s">
        <v>46</v>
      </c>
      <c r="C11" s="9"/>
      <c r="D11" s="91">
        <v>0</v>
      </c>
      <c r="E11" s="15"/>
      <c r="F11" s="3"/>
    </row>
    <row r="12" spans="1:6" x14ac:dyDescent="0.25">
      <c r="A12" s="90"/>
      <c r="B12" s="8" t="s">
        <v>47</v>
      </c>
      <c r="C12" s="9"/>
      <c r="D12" s="91">
        <v>0</v>
      </c>
      <c r="E12" s="15"/>
      <c r="F12" s="3"/>
    </row>
    <row r="13" spans="1:6" x14ac:dyDescent="0.25">
      <c r="A13" s="90"/>
      <c r="B13" s="92" t="s">
        <v>36</v>
      </c>
      <c r="C13" s="9"/>
      <c r="D13" s="91">
        <f>SUM(D6:D12)</f>
        <v>0</v>
      </c>
      <c r="E13" s="10"/>
    </row>
    <row r="14" spans="1:6" x14ac:dyDescent="0.25">
      <c r="A14" s="88" t="s">
        <v>3</v>
      </c>
      <c r="B14" s="89" t="s">
        <v>4</v>
      </c>
      <c r="C14" s="9"/>
      <c r="D14" s="87"/>
      <c r="E14" s="10"/>
    </row>
    <row r="15" spans="1:6" x14ac:dyDescent="0.25">
      <c r="A15" s="90"/>
      <c r="B15" s="8" t="s">
        <v>5</v>
      </c>
      <c r="C15" s="9"/>
      <c r="D15" s="91">
        <f>SUM(D9:D14)</f>
        <v>0</v>
      </c>
      <c r="E15" s="16"/>
    </row>
    <row r="16" spans="1:6" x14ac:dyDescent="0.25">
      <c r="A16" s="90"/>
      <c r="B16" s="8" t="s">
        <v>50</v>
      </c>
      <c r="C16" s="9"/>
      <c r="D16" s="91">
        <v>15000</v>
      </c>
      <c r="E16" s="16"/>
    </row>
    <row r="17" spans="1:5" x14ac:dyDescent="0.25">
      <c r="A17" s="90"/>
      <c r="B17" s="8" t="s">
        <v>48</v>
      </c>
      <c r="C17" s="9"/>
      <c r="D17" s="91">
        <v>2000</v>
      </c>
      <c r="E17" s="10"/>
    </row>
    <row r="18" spans="1:5" x14ac:dyDescent="0.25">
      <c r="A18" s="90"/>
      <c r="B18" s="8" t="s">
        <v>49</v>
      </c>
      <c r="C18" s="9"/>
      <c r="D18" s="91">
        <v>0</v>
      </c>
      <c r="E18" s="10"/>
    </row>
    <row r="19" spans="1:5" x14ac:dyDescent="0.25">
      <c r="A19" s="90"/>
      <c r="B19" s="8" t="s">
        <v>51</v>
      </c>
      <c r="C19" s="9"/>
      <c r="D19" s="91">
        <v>0</v>
      </c>
      <c r="E19" s="10"/>
    </row>
    <row r="20" spans="1:5" ht="13.5" customHeight="1" x14ac:dyDescent="0.25">
      <c r="A20" s="90"/>
      <c r="B20" s="92" t="s">
        <v>108</v>
      </c>
      <c r="C20" s="9"/>
      <c r="D20" s="91">
        <f>SUM(D15:D19)</f>
        <v>17000</v>
      </c>
      <c r="E20" s="10"/>
    </row>
    <row r="21" spans="1:5" ht="25.5" x14ac:dyDescent="0.25">
      <c r="A21" s="93" t="s">
        <v>6</v>
      </c>
      <c r="B21" s="94" t="s">
        <v>103</v>
      </c>
      <c r="C21" s="9"/>
      <c r="D21" s="87"/>
      <c r="E21" s="10"/>
    </row>
    <row r="22" spans="1:5" x14ac:dyDescent="0.25">
      <c r="A22" s="90"/>
      <c r="B22" s="8" t="s">
        <v>52</v>
      </c>
      <c r="C22" s="9"/>
      <c r="D22" s="91"/>
      <c r="E22" s="10"/>
    </row>
    <row r="23" spans="1:5" x14ac:dyDescent="0.25">
      <c r="A23" s="90"/>
      <c r="B23" s="89" t="s">
        <v>92</v>
      </c>
      <c r="C23" s="17"/>
      <c r="D23" s="91">
        <v>0</v>
      </c>
      <c r="E23" s="10"/>
    </row>
    <row r="24" spans="1:5" x14ac:dyDescent="0.25">
      <c r="A24" s="90"/>
      <c r="B24" s="89" t="s">
        <v>93</v>
      </c>
      <c r="C24" s="17"/>
      <c r="D24" s="91">
        <v>0</v>
      </c>
      <c r="E24" s="10"/>
    </row>
    <row r="25" spans="1:5" x14ac:dyDescent="0.25">
      <c r="A25" s="90"/>
      <c r="B25" s="89" t="s">
        <v>94</v>
      </c>
      <c r="C25" s="17"/>
      <c r="D25" s="91">
        <v>0</v>
      </c>
      <c r="E25" s="10"/>
    </row>
    <row r="26" spans="1:5" x14ac:dyDescent="0.25">
      <c r="A26" s="90"/>
      <c r="B26" s="8" t="s">
        <v>29</v>
      </c>
      <c r="C26" s="9"/>
      <c r="D26" s="91"/>
      <c r="E26" s="10"/>
    </row>
    <row r="27" spans="1:5" x14ac:dyDescent="0.25">
      <c r="A27" s="90"/>
      <c r="B27" s="89" t="s">
        <v>101</v>
      </c>
      <c r="C27" s="9"/>
      <c r="D27" s="91">
        <v>0</v>
      </c>
      <c r="E27" s="10"/>
    </row>
    <row r="28" spans="1:5" x14ac:dyDescent="0.25">
      <c r="A28" s="90"/>
      <c r="B28" s="89" t="s">
        <v>102</v>
      </c>
      <c r="C28" s="9"/>
      <c r="D28" s="91">
        <v>0</v>
      </c>
      <c r="E28" s="10"/>
    </row>
    <row r="29" spans="1:5" x14ac:dyDescent="0.25">
      <c r="A29" s="90"/>
      <c r="B29" s="89" t="s">
        <v>95</v>
      </c>
      <c r="C29" s="9"/>
      <c r="D29" s="91">
        <v>0</v>
      </c>
      <c r="E29" s="10"/>
    </row>
    <row r="30" spans="1:5" x14ac:dyDescent="0.25">
      <c r="A30" s="90"/>
      <c r="B30" s="89" t="s">
        <v>96</v>
      </c>
      <c r="C30" s="9"/>
      <c r="D30" s="91">
        <v>0</v>
      </c>
      <c r="E30" s="10"/>
    </row>
    <row r="31" spans="1:5" x14ac:dyDescent="0.25">
      <c r="A31" s="90"/>
      <c r="B31" s="8" t="s">
        <v>30</v>
      </c>
      <c r="C31" s="9"/>
      <c r="D31" s="91">
        <v>0</v>
      </c>
      <c r="E31" s="10"/>
    </row>
    <row r="32" spans="1:5" x14ac:dyDescent="0.25">
      <c r="A32" s="90"/>
      <c r="B32" s="92" t="s">
        <v>104</v>
      </c>
      <c r="C32" s="9"/>
      <c r="D32" s="91">
        <f>SUM(D22:D31)</f>
        <v>0</v>
      </c>
      <c r="E32" s="10"/>
    </row>
    <row r="33" spans="1:5" ht="12.75" customHeight="1" x14ac:dyDescent="0.25">
      <c r="A33" s="95"/>
      <c r="B33" s="25" t="s">
        <v>7</v>
      </c>
      <c r="C33" s="24"/>
      <c r="D33" s="85">
        <f>D32+D20+D13</f>
        <v>17000</v>
      </c>
      <c r="E33" s="10"/>
    </row>
    <row r="34" spans="1:5" x14ac:dyDescent="0.25">
      <c r="A34" s="86" t="s">
        <v>8</v>
      </c>
      <c r="B34" s="13"/>
      <c r="C34" s="14"/>
      <c r="D34" s="96"/>
      <c r="E34" s="10"/>
    </row>
    <row r="35" spans="1:5" x14ac:dyDescent="0.25">
      <c r="A35" s="88" t="s">
        <v>1</v>
      </c>
      <c r="B35" s="89" t="s">
        <v>9</v>
      </c>
      <c r="C35" s="9"/>
      <c r="D35" s="96"/>
      <c r="E35" s="10"/>
    </row>
    <row r="36" spans="1:5" x14ac:dyDescent="0.25">
      <c r="A36" s="90"/>
      <c r="B36" s="8" t="s">
        <v>53</v>
      </c>
      <c r="C36" s="9"/>
      <c r="D36" s="97">
        <v>0</v>
      </c>
      <c r="E36" s="10"/>
    </row>
    <row r="37" spans="1:5" x14ac:dyDescent="0.25">
      <c r="A37" s="90"/>
      <c r="B37" s="8" t="s">
        <v>54</v>
      </c>
      <c r="C37" s="9"/>
      <c r="D37" s="97">
        <v>0</v>
      </c>
      <c r="E37" s="10"/>
    </row>
    <row r="38" spans="1:5" x14ac:dyDescent="0.25">
      <c r="A38" s="90"/>
      <c r="B38" s="8" t="s">
        <v>55</v>
      </c>
      <c r="C38" s="9"/>
      <c r="D38" s="97">
        <v>0</v>
      </c>
      <c r="E38" s="10"/>
    </row>
    <row r="39" spans="1:5" x14ac:dyDescent="0.25">
      <c r="A39" s="90"/>
      <c r="B39" s="8" t="s">
        <v>56</v>
      </c>
      <c r="C39" s="9"/>
      <c r="D39" s="97">
        <v>0</v>
      </c>
      <c r="E39" s="10"/>
    </row>
    <row r="40" spans="1:5" x14ac:dyDescent="0.25">
      <c r="A40" s="90"/>
      <c r="B40" s="8" t="s">
        <v>57</v>
      </c>
      <c r="C40" s="9"/>
      <c r="D40" s="97">
        <v>0</v>
      </c>
      <c r="E40" s="10"/>
    </row>
    <row r="41" spans="1:5" x14ac:dyDescent="0.25">
      <c r="A41" s="90"/>
      <c r="B41" s="98" t="s">
        <v>37</v>
      </c>
      <c r="C41" s="9"/>
      <c r="D41" s="97">
        <f>SUM(D36:D40)</f>
        <v>0</v>
      </c>
      <c r="E41" s="10"/>
    </row>
    <row r="42" spans="1:5" ht="25.5" x14ac:dyDescent="0.25">
      <c r="A42" s="93" t="s">
        <v>27</v>
      </c>
      <c r="B42" s="94" t="s">
        <v>99</v>
      </c>
      <c r="C42" s="9"/>
      <c r="D42" s="97"/>
      <c r="E42" s="10"/>
    </row>
    <row r="43" spans="1:5" x14ac:dyDescent="0.25">
      <c r="A43" s="90"/>
      <c r="B43" s="8" t="s">
        <v>59</v>
      </c>
      <c r="C43" s="9"/>
      <c r="D43" s="97">
        <v>0</v>
      </c>
      <c r="E43" s="10"/>
    </row>
    <row r="44" spans="1:5" x14ac:dyDescent="0.25">
      <c r="A44" s="90"/>
      <c r="B44" s="8" t="s">
        <v>58</v>
      </c>
      <c r="C44" s="9"/>
      <c r="D44" s="99">
        <v>0</v>
      </c>
      <c r="E44" s="10"/>
    </row>
    <row r="45" spans="1:5" x14ac:dyDescent="0.25">
      <c r="A45" s="90"/>
      <c r="B45" s="8" t="s">
        <v>60</v>
      </c>
      <c r="C45" s="9"/>
      <c r="D45" s="97">
        <v>12000</v>
      </c>
      <c r="E45" s="10"/>
    </row>
    <row r="46" spans="1:5" x14ac:dyDescent="0.25">
      <c r="A46" s="90"/>
      <c r="B46" s="8" t="s">
        <v>61</v>
      </c>
      <c r="C46" s="9"/>
      <c r="D46" s="97">
        <v>0</v>
      </c>
      <c r="E46" s="10"/>
    </row>
    <row r="47" spans="1:5" x14ac:dyDescent="0.25">
      <c r="A47" s="90"/>
      <c r="B47" s="8" t="s">
        <v>62</v>
      </c>
      <c r="C47" s="9"/>
      <c r="D47" s="97">
        <v>0</v>
      </c>
      <c r="E47" s="10"/>
    </row>
    <row r="48" spans="1:5" s="2" customFormat="1" x14ac:dyDescent="0.25">
      <c r="A48" s="100"/>
      <c r="B48" s="8" t="s">
        <v>63</v>
      </c>
      <c r="C48" s="17"/>
      <c r="D48" s="101">
        <v>0</v>
      </c>
      <c r="E48" s="18"/>
    </row>
    <row r="49" spans="1:5" x14ac:dyDescent="0.25">
      <c r="A49" s="90"/>
      <c r="B49" s="8" t="s">
        <v>65</v>
      </c>
      <c r="C49" s="9"/>
      <c r="D49" s="101">
        <v>0</v>
      </c>
      <c r="E49" s="10"/>
    </row>
    <row r="50" spans="1:5" x14ac:dyDescent="0.25">
      <c r="A50" s="90"/>
      <c r="B50" s="8" t="s">
        <v>64</v>
      </c>
      <c r="C50" s="9"/>
      <c r="D50" s="101">
        <v>0</v>
      </c>
      <c r="E50" s="10"/>
    </row>
    <row r="51" spans="1:5" x14ac:dyDescent="0.25">
      <c r="A51" s="90"/>
      <c r="B51" s="8" t="s">
        <v>66</v>
      </c>
      <c r="C51" s="9"/>
      <c r="D51" s="97">
        <v>0</v>
      </c>
      <c r="E51" s="10"/>
    </row>
    <row r="52" spans="1:5" x14ac:dyDescent="0.25">
      <c r="A52" s="90"/>
      <c r="B52" s="8" t="s">
        <v>67</v>
      </c>
      <c r="C52" s="9"/>
      <c r="D52" s="97">
        <v>0</v>
      </c>
      <c r="E52" s="10"/>
    </row>
    <row r="53" spans="1:5" x14ac:dyDescent="0.25">
      <c r="A53" s="90"/>
      <c r="B53" s="8" t="s">
        <v>68</v>
      </c>
      <c r="C53" s="9"/>
      <c r="D53" s="97">
        <v>0</v>
      </c>
      <c r="E53" s="10"/>
    </row>
    <row r="54" spans="1:5" x14ac:dyDescent="0.25">
      <c r="A54" s="90"/>
      <c r="B54" s="8" t="s">
        <v>69</v>
      </c>
      <c r="C54" s="9"/>
      <c r="D54" s="101">
        <v>0</v>
      </c>
      <c r="E54" s="10"/>
    </row>
    <row r="55" spans="1:5" x14ac:dyDescent="0.25">
      <c r="A55" s="90"/>
      <c r="B55" s="98" t="s">
        <v>38</v>
      </c>
      <c r="C55" s="9"/>
      <c r="D55" s="97">
        <f>SUM(D43:D54)</f>
        <v>12000</v>
      </c>
      <c r="E55" s="10"/>
    </row>
    <row r="56" spans="1:5" x14ac:dyDescent="0.25">
      <c r="A56" s="88" t="s">
        <v>6</v>
      </c>
      <c r="B56" s="89" t="s">
        <v>10</v>
      </c>
      <c r="C56" s="9"/>
      <c r="D56" s="96"/>
      <c r="E56" s="10"/>
    </row>
    <row r="57" spans="1:5" x14ac:dyDescent="0.25">
      <c r="A57" s="90"/>
      <c r="B57" s="8" t="s">
        <v>70</v>
      </c>
      <c r="C57" s="9"/>
      <c r="D57" s="97">
        <v>0</v>
      </c>
      <c r="E57" s="10"/>
    </row>
    <row r="58" spans="1:5" x14ac:dyDescent="0.25">
      <c r="A58" s="90"/>
      <c r="B58" s="8" t="s">
        <v>71</v>
      </c>
      <c r="C58" s="9"/>
      <c r="D58" s="97">
        <v>0</v>
      </c>
      <c r="E58" s="10"/>
    </row>
    <row r="59" spans="1:5" x14ac:dyDescent="0.25">
      <c r="A59" s="90"/>
      <c r="B59" s="8" t="s">
        <v>30</v>
      </c>
      <c r="C59" s="9"/>
      <c r="D59" s="97">
        <v>0</v>
      </c>
      <c r="E59" s="10"/>
    </row>
    <row r="60" spans="1:5" x14ac:dyDescent="0.25">
      <c r="A60" s="90"/>
      <c r="B60" s="98" t="s">
        <v>39</v>
      </c>
      <c r="C60" s="9"/>
      <c r="D60" s="102">
        <f>SUM(D57:D59)</f>
        <v>0</v>
      </c>
      <c r="E60" s="10"/>
    </row>
    <row r="61" spans="1:5" x14ac:dyDescent="0.25">
      <c r="A61" s="88" t="s">
        <v>11</v>
      </c>
      <c r="B61" s="89" t="s">
        <v>12</v>
      </c>
      <c r="C61" s="9"/>
      <c r="D61" s="96"/>
      <c r="E61" s="10"/>
    </row>
    <row r="62" spans="1:5" x14ac:dyDescent="0.25">
      <c r="A62" s="90"/>
      <c r="B62" s="8" t="s">
        <v>13</v>
      </c>
      <c r="C62" s="9"/>
      <c r="D62" s="97">
        <v>120000</v>
      </c>
      <c r="E62" s="10"/>
    </row>
    <row r="63" spans="1:5" x14ac:dyDescent="0.25">
      <c r="A63" s="90"/>
      <c r="B63" s="8" t="s">
        <v>14</v>
      </c>
      <c r="C63" s="9"/>
      <c r="D63" s="97">
        <v>0</v>
      </c>
      <c r="E63" s="10"/>
    </row>
    <row r="64" spans="1:5" x14ac:dyDescent="0.25">
      <c r="A64" s="90"/>
      <c r="B64" s="8" t="s">
        <v>15</v>
      </c>
      <c r="C64" s="9"/>
      <c r="D64" s="97">
        <v>0</v>
      </c>
      <c r="E64" s="10"/>
    </row>
    <row r="65" spans="1:5" x14ac:dyDescent="0.25">
      <c r="A65" s="103"/>
      <c r="B65" s="31" t="s">
        <v>31</v>
      </c>
      <c r="C65" s="12"/>
      <c r="D65" s="97">
        <f>SUM(D62:D64)</f>
        <v>120000</v>
      </c>
      <c r="E65" s="10"/>
    </row>
    <row r="66" spans="1:5" ht="13.5" customHeight="1" x14ac:dyDescent="0.25">
      <c r="A66" s="95"/>
      <c r="B66" s="25" t="s">
        <v>16</v>
      </c>
      <c r="C66" s="24"/>
      <c r="D66" s="104">
        <f>+D41+D55+D60+D65</f>
        <v>132000</v>
      </c>
      <c r="E66" s="10"/>
    </row>
    <row r="67" spans="1:5" ht="13.5" customHeight="1" thickBot="1" x14ac:dyDescent="0.3">
      <c r="A67" s="84" t="s">
        <v>97</v>
      </c>
      <c r="B67" s="8"/>
      <c r="C67" s="8"/>
      <c r="D67" s="91">
        <v>100</v>
      </c>
      <c r="E67" s="10"/>
    </row>
    <row r="68" spans="1:5" ht="16.5" thickBot="1" x14ac:dyDescent="0.3">
      <c r="A68" s="26" t="s">
        <v>17</v>
      </c>
      <c r="B68" s="27"/>
      <c r="C68" s="28"/>
      <c r="D68" s="29">
        <f>+D3+D33+D41+D55+D60+D65+D67</f>
        <v>149100</v>
      </c>
      <c r="E68" s="10"/>
    </row>
    <row r="69" spans="1:5" ht="15.75" x14ac:dyDescent="0.25">
      <c r="A69" s="7"/>
      <c r="B69" s="8"/>
      <c r="C69" s="19"/>
      <c r="D69" s="20"/>
      <c r="E69" s="10"/>
    </row>
    <row r="70" spans="1:5" ht="15.75" thickBot="1" x14ac:dyDescent="0.3">
      <c r="A70" s="6"/>
      <c r="B70" s="8"/>
      <c r="C70" s="8"/>
      <c r="D70" s="21"/>
      <c r="E70" s="10"/>
    </row>
    <row r="71" spans="1:5" ht="15.75" x14ac:dyDescent="0.25">
      <c r="A71" s="105"/>
      <c r="B71" s="106" t="s">
        <v>73</v>
      </c>
      <c r="C71" s="107"/>
      <c r="D71" s="108">
        <v>2021</v>
      </c>
      <c r="E71" s="10"/>
    </row>
    <row r="72" spans="1:5" x14ac:dyDescent="0.25">
      <c r="A72" s="86" t="s">
        <v>18</v>
      </c>
      <c r="B72" s="13"/>
      <c r="C72" s="14"/>
      <c r="D72" s="109"/>
      <c r="E72" s="10"/>
    </row>
    <row r="73" spans="1:5" x14ac:dyDescent="0.25">
      <c r="A73" s="84"/>
      <c r="B73" s="8"/>
      <c r="C73" s="9"/>
      <c r="D73" s="87"/>
      <c r="E73" s="10"/>
    </row>
    <row r="74" spans="1:5" x14ac:dyDescent="0.25">
      <c r="A74" s="88" t="s">
        <v>1</v>
      </c>
      <c r="B74" s="89" t="s">
        <v>98</v>
      </c>
      <c r="C74" s="9"/>
      <c r="D74" s="91">
        <v>0</v>
      </c>
      <c r="E74" s="10"/>
    </row>
    <row r="75" spans="1:5" x14ac:dyDescent="0.25">
      <c r="A75" s="88"/>
      <c r="B75" s="89"/>
      <c r="C75" s="9"/>
      <c r="D75" s="91"/>
      <c r="E75" s="10"/>
    </row>
    <row r="76" spans="1:5" x14ac:dyDescent="0.25">
      <c r="A76" s="88" t="s">
        <v>3</v>
      </c>
      <c r="B76" s="89" t="s">
        <v>19</v>
      </c>
      <c r="C76" s="9"/>
      <c r="D76" s="87"/>
      <c r="E76" s="10"/>
    </row>
    <row r="77" spans="1:5" x14ac:dyDescent="0.25">
      <c r="A77" s="88"/>
      <c r="B77" s="8" t="s">
        <v>34</v>
      </c>
      <c r="C77" s="9"/>
      <c r="D77" s="110">
        <v>0</v>
      </c>
      <c r="E77" s="10"/>
    </row>
    <row r="78" spans="1:5" x14ac:dyDescent="0.25">
      <c r="A78" s="88"/>
      <c r="B78" s="8" t="s">
        <v>74</v>
      </c>
      <c r="C78" s="9"/>
      <c r="D78" s="110">
        <v>0</v>
      </c>
      <c r="E78" s="10"/>
    </row>
    <row r="79" spans="1:5" x14ac:dyDescent="0.25">
      <c r="A79" s="88"/>
      <c r="B79" s="8" t="s">
        <v>75</v>
      </c>
      <c r="C79" s="9"/>
      <c r="D79" s="110">
        <v>0</v>
      </c>
      <c r="E79" s="10"/>
    </row>
    <row r="80" spans="1:5" x14ac:dyDescent="0.25">
      <c r="A80" s="88"/>
      <c r="B80" s="98" t="s">
        <v>35</v>
      </c>
      <c r="C80" s="9"/>
      <c r="D80" s="110">
        <f>SUM(D77:D79)</f>
        <v>0</v>
      </c>
      <c r="E80" s="10"/>
    </row>
    <row r="81" spans="1:6" x14ac:dyDescent="0.25">
      <c r="A81" s="88"/>
      <c r="B81" s="8"/>
      <c r="C81" s="9"/>
      <c r="D81" s="110"/>
      <c r="E81" s="10"/>
    </row>
    <row r="82" spans="1:6" x14ac:dyDescent="0.25">
      <c r="A82" s="88" t="s">
        <v>6</v>
      </c>
      <c r="B82" s="89" t="s">
        <v>33</v>
      </c>
      <c r="C82" s="9"/>
      <c r="D82" s="110"/>
      <c r="E82" s="10"/>
    </row>
    <row r="83" spans="1:6" x14ac:dyDescent="0.25">
      <c r="A83" s="88"/>
      <c r="B83" s="8" t="s">
        <v>76</v>
      </c>
      <c r="C83" s="9"/>
      <c r="D83" s="91">
        <v>100000</v>
      </c>
      <c r="E83" s="10"/>
    </row>
    <row r="84" spans="1:6" x14ac:dyDescent="0.25">
      <c r="A84" s="88"/>
      <c r="B84" s="8" t="s">
        <v>77</v>
      </c>
      <c r="C84" s="9"/>
      <c r="D84" s="111">
        <v>0</v>
      </c>
      <c r="E84" s="10"/>
    </row>
    <row r="85" spans="1:6" x14ac:dyDescent="0.25">
      <c r="A85" s="88"/>
      <c r="B85" s="89"/>
      <c r="C85" s="17"/>
      <c r="D85" s="112"/>
      <c r="E85" s="10"/>
    </row>
    <row r="86" spans="1:6" x14ac:dyDescent="0.25">
      <c r="A86" s="88" t="s">
        <v>11</v>
      </c>
      <c r="B86" s="89" t="s">
        <v>78</v>
      </c>
      <c r="C86" s="17"/>
      <c r="D86" s="91">
        <v>49100</v>
      </c>
      <c r="E86" s="10"/>
      <c r="F86" s="3"/>
    </row>
    <row r="87" spans="1:6" x14ac:dyDescent="0.25">
      <c r="A87" s="88"/>
      <c r="B87" s="89"/>
      <c r="C87" s="17"/>
      <c r="D87" s="91"/>
      <c r="E87" s="10"/>
    </row>
    <row r="88" spans="1:6" x14ac:dyDescent="0.25">
      <c r="A88" s="88"/>
      <c r="B88" s="98" t="s">
        <v>32</v>
      </c>
      <c r="C88" s="9"/>
      <c r="D88" s="110">
        <f>D83+D86</f>
        <v>149100</v>
      </c>
      <c r="E88" s="10"/>
    </row>
    <row r="89" spans="1:6" x14ac:dyDescent="0.25">
      <c r="A89" s="88"/>
      <c r="B89" s="8"/>
      <c r="C89" s="9"/>
      <c r="D89" s="91"/>
      <c r="E89" s="10"/>
    </row>
    <row r="90" spans="1:6" x14ac:dyDescent="0.25">
      <c r="A90" s="113" t="s">
        <v>20</v>
      </c>
      <c r="B90" s="11"/>
      <c r="C90" s="12"/>
      <c r="D90" s="114">
        <f>D88+D80+D74</f>
        <v>149100</v>
      </c>
      <c r="E90" s="10"/>
    </row>
    <row r="91" spans="1:6" x14ac:dyDescent="0.25">
      <c r="A91" s="115"/>
      <c r="B91" s="13"/>
      <c r="C91" s="14"/>
      <c r="D91" s="109"/>
      <c r="E91" s="10"/>
    </row>
    <row r="92" spans="1:6" x14ac:dyDescent="0.25">
      <c r="A92" s="84" t="s">
        <v>21</v>
      </c>
      <c r="B92" s="8"/>
      <c r="C92" s="9"/>
      <c r="D92" s="87"/>
      <c r="E92" s="10"/>
    </row>
    <row r="93" spans="1:6" x14ac:dyDescent="0.25">
      <c r="A93" s="90"/>
      <c r="B93" s="8" t="s">
        <v>22</v>
      </c>
      <c r="C93" s="9"/>
      <c r="D93" s="110">
        <v>0</v>
      </c>
      <c r="E93" s="10"/>
    </row>
    <row r="94" spans="1:6" x14ac:dyDescent="0.25">
      <c r="A94" s="90"/>
      <c r="B94" s="8" t="s">
        <v>79</v>
      </c>
      <c r="C94" s="9"/>
      <c r="D94" s="110"/>
      <c r="E94" s="10"/>
    </row>
    <row r="95" spans="1:6" x14ac:dyDescent="0.25">
      <c r="A95" s="90"/>
      <c r="B95" s="8" t="s">
        <v>109</v>
      </c>
      <c r="C95" s="9"/>
      <c r="D95" s="91">
        <v>0</v>
      </c>
      <c r="E95" s="10"/>
    </row>
    <row r="96" spans="1:6" x14ac:dyDescent="0.25">
      <c r="A96" s="113" t="s">
        <v>23</v>
      </c>
      <c r="B96" s="11"/>
      <c r="C96" s="12"/>
      <c r="D96" s="114">
        <f>D93+D95</f>
        <v>0</v>
      </c>
      <c r="E96" s="10"/>
    </row>
    <row r="97" spans="1:5" x14ac:dyDescent="0.25">
      <c r="A97" s="115"/>
      <c r="B97" s="13"/>
      <c r="C97" s="14"/>
      <c r="D97" s="109"/>
      <c r="E97" s="10"/>
    </row>
    <row r="98" spans="1:5" x14ac:dyDescent="0.25">
      <c r="A98" s="84" t="s">
        <v>24</v>
      </c>
      <c r="B98" s="8"/>
      <c r="C98" s="9"/>
      <c r="D98" s="116">
        <v>0</v>
      </c>
      <c r="E98" s="10"/>
    </row>
    <row r="99" spans="1:5" x14ac:dyDescent="0.25">
      <c r="A99" s="103"/>
      <c r="B99" s="11"/>
      <c r="C99" s="12"/>
      <c r="D99" s="117"/>
      <c r="E99" s="10"/>
    </row>
    <row r="100" spans="1:5" ht="25.5" x14ac:dyDescent="0.25">
      <c r="A100" s="118" t="s">
        <v>105</v>
      </c>
      <c r="B100" s="22" t="s">
        <v>106</v>
      </c>
      <c r="C100" s="14"/>
      <c r="D100" s="109"/>
      <c r="E100" s="10"/>
    </row>
    <row r="101" spans="1:5" x14ac:dyDescent="0.25">
      <c r="A101" s="84"/>
      <c r="B101" s="8"/>
      <c r="C101" s="9"/>
      <c r="D101" s="87"/>
      <c r="E101" s="10"/>
    </row>
    <row r="102" spans="1:5" x14ac:dyDescent="0.25">
      <c r="A102" s="90"/>
      <c r="B102" s="8" t="s">
        <v>84</v>
      </c>
      <c r="C102" s="9"/>
      <c r="D102" s="110">
        <v>0</v>
      </c>
      <c r="E102" s="10"/>
    </row>
    <row r="103" spans="1:5" x14ac:dyDescent="0.25">
      <c r="A103" s="90"/>
      <c r="B103" s="8" t="s">
        <v>85</v>
      </c>
      <c r="C103" s="9"/>
      <c r="D103" s="110">
        <v>0</v>
      </c>
      <c r="E103" s="10"/>
    </row>
    <row r="104" spans="1:5" x14ac:dyDescent="0.25">
      <c r="A104" s="90"/>
      <c r="B104" s="8" t="s">
        <v>80</v>
      </c>
      <c r="C104" s="9"/>
      <c r="D104" s="110">
        <v>0</v>
      </c>
      <c r="E104" s="10"/>
    </row>
    <row r="105" spans="1:5" x14ac:dyDescent="0.25">
      <c r="A105" s="90"/>
      <c r="B105" s="8" t="s">
        <v>81</v>
      </c>
      <c r="C105" s="9"/>
      <c r="D105" s="110">
        <v>0</v>
      </c>
      <c r="E105" s="10"/>
    </row>
    <row r="106" spans="1:5" x14ac:dyDescent="0.25">
      <c r="A106" s="90"/>
      <c r="B106" s="8" t="s">
        <v>82</v>
      </c>
      <c r="C106" s="9"/>
      <c r="D106" s="110">
        <v>0</v>
      </c>
      <c r="E106" s="10"/>
    </row>
    <row r="107" spans="1:5" x14ac:dyDescent="0.25">
      <c r="A107" s="90"/>
      <c r="B107" s="8" t="s">
        <v>83</v>
      </c>
      <c r="C107" s="9"/>
      <c r="D107" s="110">
        <v>0</v>
      </c>
      <c r="E107" s="10"/>
    </row>
    <row r="108" spans="1:5" x14ac:dyDescent="0.25">
      <c r="A108" s="90"/>
      <c r="B108" s="8" t="s">
        <v>86</v>
      </c>
      <c r="C108" s="9"/>
      <c r="D108" s="91">
        <v>0</v>
      </c>
      <c r="E108" s="10"/>
    </row>
    <row r="109" spans="1:5" x14ac:dyDescent="0.25">
      <c r="A109" s="90"/>
      <c r="B109" s="8" t="s">
        <v>87</v>
      </c>
      <c r="C109" s="9"/>
      <c r="D109" s="91">
        <v>0</v>
      </c>
      <c r="E109" s="10"/>
    </row>
    <row r="110" spans="1:5" x14ac:dyDescent="0.25">
      <c r="A110" s="90"/>
      <c r="B110" s="8" t="s">
        <v>88</v>
      </c>
      <c r="C110" s="9"/>
      <c r="D110" s="91">
        <v>0</v>
      </c>
      <c r="E110" s="10"/>
    </row>
    <row r="111" spans="1:5" x14ac:dyDescent="0.25">
      <c r="A111" s="90"/>
      <c r="B111" s="8" t="s">
        <v>89</v>
      </c>
      <c r="C111" s="9"/>
      <c r="D111" s="91">
        <v>0</v>
      </c>
      <c r="E111" s="10"/>
    </row>
    <row r="112" spans="1:5" x14ac:dyDescent="0.25">
      <c r="A112" s="90"/>
      <c r="B112" s="8" t="s">
        <v>90</v>
      </c>
      <c r="C112" s="9"/>
      <c r="D112" s="91">
        <v>0</v>
      </c>
      <c r="E112" s="10"/>
    </row>
    <row r="113" spans="1:5" x14ac:dyDescent="0.25">
      <c r="A113" s="90" t="s">
        <v>28</v>
      </c>
      <c r="B113" s="8" t="s">
        <v>91</v>
      </c>
      <c r="C113" s="9"/>
      <c r="D113" s="91">
        <v>0</v>
      </c>
      <c r="E113" s="10"/>
    </row>
    <row r="114" spans="1:5" x14ac:dyDescent="0.25">
      <c r="A114" s="113" t="s">
        <v>25</v>
      </c>
      <c r="B114" s="11"/>
      <c r="C114" s="23"/>
      <c r="D114" s="114">
        <f>SUM(D102:D113)</f>
        <v>0</v>
      </c>
      <c r="E114" s="10"/>
    </row>
    <row r="115" spans="1:5" x14ac:dyDescent="0.25">
      <c r="A115" s="115"/>
      <c r="B115" s="13"/>
      <c r="C115" s="14"/>
      <c r="D115" s="91"/>
      <c r="E115" s="10"/>
    </row>
    <row r="116" spans="1:5" x14ac:dyDescent="0.25">
      <c r="A116" s="84" t="s">
        <v>100</v>
      </c>
      <c r="B116" s="8"/>
      <c r="C116" s="9"/>
      <c r="D116" s="91"/>
      <c r="E116" s="10"/>
    </row>
    <row r="117" spans="1:5" ht="15.75" thickBot="1" x14ac:dyDescent="0.3">
      <c r="A117" s="90"/>
      <c r="B117" s="8"/>
      <c r="C117" s="9"/>
      <c r="D117" s="87"/>
      <c r="E117" s="10"/>
    </row>
    <row r="118" spans="1:5" ht="16.5" thickBot="1" x14ac:dyDescent="0.3">
      <c r="A118" s="26" t="s">
        <v>26</v>
      </c>
      <c r="B118" s="27"/>
      <c r="C118" s="30"/>
      <c r="D118" s="29">
        <f>+D116+D114+D98+D96+D90</f>
        <v>149100</v>
      </c>
      <c r="E118" s="15"/>
    </row>
    <row r="119" spans="1:5" ht="15.75" x14ac:dyDescent="0.25">
      <c r="D119" s="4"/>
    </row>
    <row r="120" spans="1:5" ht="15.75" x14ac:dyDescent="0.25">
      <c r="D120" s="4"/>
    </row>
    <row r="121" spans="1:5" ht="15.75" x14ac:dyDescent="0.25">
      <c r="D121" s="4"/>
    </row>
    <row r="122" spans="1:5" ht="15.75" x14ac:dyDescent="0.25">
      <c r="D122" s="4"/>
    </row>
    <row r="123" spans="1:5" ht="15.75" x14ac:dyDescent="0.25">
      <c r="D123" s="4"/>
    </row>
    <row r="124" spans="1:5" ht="15.75" x14ac:dyDescent="0.25">
      <c r="D124" s="4"/>
    </row>
    <row r="125" spans="1:5" ht="15.75" x14ac:dyDescent="0.25">
      <c r="D125" s="4"/>
    </row>
    <row r="126" spans="1:5" ht="15.75" x14ac:dyDescent="0.25">
      <c r="D126" s="4"/>
    </row>
    <row r="127" spans="1:5" ht="15.75" x14ac:dyDescent="0.25">
      <c r="D127" s="4"/>
    </row>
    <row r="128" spans="1:5" s="5" customFormat="1" ht="15.75" x14ac:dyDescent="0.25">
      <c r="A128" s="1"/>
      <c r="B128" s="1"/>
      <c r="C128" s="1"/>
      <c r="D128" s="4"/>
    </row>
    <row r="129" spans="1:4" s="5" customFormat="1" ht="15.75" x14ac:dyDescent="0.25">
      <c r="A129" s="1"/>
      <c r="B129" s="1"/>
      <c r="C129" s="1"/>
      <c r="D129" s="4"/>
    </row>
    <row r="130" spans="1:4" s="5" customFormat="1" ht="15.75" x14ac:dyDescent="0.25">
      <c r="A130" s="1"/>
      <c r="B130" s="1"/>
      <c r="C130" s="1"/>
      <c r="D130" s="4"/>
    </row>
    <row r="131" spans="1:4" s="5" customFormat="1" ht="15.75" x14ac:dyDescent="0.25">
      <c r="A131" s="1"/>
      <c r="B131" s="1"/>
      <c r="C131" s="1"/>
      <c r="D131" s="4"/>
    </row>
    <row r="132" spans="1:4" ht="15.75" x14ac:dyDescent="0.25">
      <c r="D132" s="4"/>
    </row>
    <row r="133" spans="1:4" ht="15.75" x14ac:dyDescent="0.25">
      <c r="D133" s="4"/>
    </row>
    <row r="134" spans="1:4" ht="15.75" x14ac:dyDescent="0.25">
      <c r="D134" s="4"/>
    </row>
    <row r="135" spans="1:4" ht="15.75" x14ac:dyDescent="0.25">
      <c r="D135" s="4"/>
    </row>
    <row r="136" spans="1:4" ht="15.75" x14ac:dyDescent="0.25">
      <c r="D136" s="4"/>
    </row>
  </sheetData>
  <mergeCells count="1">
    <mergeCell ref="A1:D1"/>
  </mergeCells>
  <phoneticPr fontId="0" type="noConversion"/>
  <printOptions horizontalCentered="1"/>
  <pageMargins left="0.98425196850393704" right="0.19685039370078741" top="0.19685039370078741" bottom="0.19685039370078741" header="0.19685039370078741" footer="0.19685039370078741"/>
  <pageSetup paperSize="9" scale="80" firstPageNumber="0" fitToHeight="2" orientation="portrait" r:id="rId1"/>
  <headerFooter alignWithMargins="0">
    <oddFooter>&amp;CPagina &amp;P di &amp;N</oddFooter>
  </headerFooter>
  <rowBreaks count="1" manualBreakCount="1">
    <brk id="6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2"/>
  <sheetViews>
    <sheetView tabSelected="1" zoomScaleNormal="100" workbookViewId="0">
      <selection activeCell="C8" sqref="C8"/>
    </sheetView>
  </sheetViews>
  <sheetFormatPr defaultRowHeight="12.75" x14ac:dyDescent="0.2"/>
  <cols>
    <col min="1" max="1" width="57.42578125" customWidth="1"/>
    <col min="2" max="2" width="12.85546875" customWidth="1"/>
    <col min="3" max="3" width="45.42578125" customWidth="1"/>
    <col min="4" max="4" width="12.85546875" customWidth="1"/>
  </cols>
  <sheetData>
    <row r="1" spans="1:4" x14ac:dyDescent="0.2">
      <c r="A1" s="122" t="s">
        <v>110</v>
      </c>
      <c r="B1" s="122"/>
      <c r="C1" s="122"/>
      <c r="D1" s="122"/>
    </row>
    <row r="2" spans="1:4" ht="15" x14ac:dyDescent="0.2">
      <c r="A2" s="32" t="s">
        <v>111</v>
      </c>
      <c r="B2" s="40" t="s">
        <v>252</v>
      </c>
      <c r="C2" s="33" t="s">
        <v>112</v>
      </c>
      <c r="D2" s="40" t="s">
        <v>252</v>
      </c>
    </row>
    <row r="3" spans="1:4" ht="7.5" customHeight="1" x14ac:dyDescent="0.2">
      <c r="A3" s="35"/>
      <c r="B3" s="41"/>
      <c r="C3" s="42"/>
      <c r="D3" s="41"/>
    </row>
    <row r="4" spans="1:4" x14ac:dyDescent="0.2">
      <c r="A4" s="43" t="s">
        <v>113</v>
      </c>
      <c r="B4" s="44"/>
      <c r="C4" s="45" t="s">
        <v>114</v>
      </c>
      <c r="D4" s="44"/>
    </row>
    <row r="5" spans="1:4" ht="9.75" customHeight="1" x14ac:dyDescent="0.2">
      <c r="A5" s="44"/>
      <c r="B5" s="44"/>
      <c r="C5" s="46"/>
      <c r="D5" s="46"/>
    </row>
    <row r="6" spans="1:4" ht="14.25" x14ac:dyDescent="0.2">
      <c r="A6" s="47" t="s">
        <v>115</v>
      </c>
      <c r="B6" s="48"/>
      <c r="C6" s="49" t="s">
        <v>116</v>
      </c>
      <c r="D6" s="50"/>
    </row>
    <row r="7" spans="1:4" ht="30" customHeight="1" x14ac:dyDescent="0.2">
      <c r="A7" s="73" t="s">
        <v>117</v>
      </c>
      <c r="B7" s="51"/>
      <c r="C7" s="52" t="s">
        <v>118</v>
      </c>
      <c r="D7" s="38"/>
    </row>
    <row r="8" spans="1:4" ht="27" x14ac:dyDescent="0.2">
      <c r="A8" s="34" t="s">
        <v>119</v>
      </c>
      <c r="B8" s="51">
        <v>5000</v>
      </c>
      <c r="C8" s="53" t="s">
        <v>120</v>
      </c>
      <c r="D8" s="51"/>
    </row>
    <row r="9" spans="1:4" ht="27" x14ac:dyDescent="0.2">
      <c r="A9" s="34" t="s">
        <v>121</v>
      </c>
      <c r="B9" s="51"/>
      <c r="C9" s="38" t="s">
        <v>122</v>
      </c>
      <c r="D9" s="51"/>
    </row>
    <row r="10" spans="1:4" ht="27" x14ac:dyDescent="0.2">
      <c r="A10" s="34" t="s">
        <v>123</v>
      </c>
      <c r="B10" s="51"/>
      <c r="C10" s="52"/>
      <c r="D10" s="51"/>
    </row>
    <row r="11" spans="1:4" ht="27" x14ac:dyDescent="0.2">
      <c r="A11" s="34" t="s">
        <v>124</v>
      </c>
      <c r="B11" s="51">
        <v>1000</v>
      </c>
      <c r="C11" s="38" t="s">
        <v>125</v>
      </c>
      <c r="D11" s="51"/>
    </row>
    <row r="12" spans="1:4" ht="13.5" x14ac:dyDescent="0.2">
      <c r="A12" s="34" t="s">
        <v>126</v>
      </c>
      <c r="B12" s="51">
        <v>800</v>
      </c>
      <c r="C12" s="52"/>
      <c r="D12" s="51"/>
    </row>
    <row r="13" spans="1:4" ht="13.5" x14ac:dyDescent="0.25">
      <c r="A13" s="54" t="s">
        <v>127</v>
      </c>
      <c r="B13" s="51"/>
      <c r="C13" s="38" t="s">
        <v>128</v>
      </c>
      <c r="D13" s="51"/>
    </row>
    <row r="14" spans="1:4" ht="13.5" x14ac:dyDescent="0.2">
      <c r="A14" s="47" t="s">
        <v>129</v>
      </c>
      <c r="B14" s="48"/>
      <c r="C14" s="52"/>
      <c r="D14" s="51"/>
    </row>
    <row r="15" spans="1:4" ht="27" x14ac:dyDescent="0.2">
      <c r="A15" s="34" t="s">
        <v>130</v>
      </c>
      <c r="B15" s="48">
        <v>50000</v>
      </c>
      <c r="C15" s="55" t="s">
        <v>131</v>
      </c>
      <c r="D15" s="48"/>
    </row>
    <row r="16" spans="1:4" ht="27" x14ac:dyDescent="0.2">
      <c r="A16" s="34" t="s">
        <v>132</v>
      </c>
      <c r="B16" s="48">
        <v>1000</v>
      </c>
      <c r="C16" s="56" t="s">
        <v>133</v>
      </c>
      <c r="D16" s="51"/>
    </row>
    <row r="17" spans="1:4" ht="27" x14ac:dyDescent="0.2">
      <c r="A17" s="34" t="s">
        <v>134</v>
      </c>
      <c r="B17" s="51">
        <v>700</v>
      </c>
      <c r="C17" s="38" t="s">
        <v>135</v>
      </c>
      <c r="D17" s="48"/>
    </row>
    <row r="18" spans="1:4" ht="13.5" x14ac:dyDescent="0.2">
      <c r="A18" s="34" t="s">
        <v>136</v>
      </c>
      <c r="B18" s="48">
        <v>1000</v>
      </c>
      <c r="C18" s="38" t="s">
        <v>137</v>
      </c>
      <c r="D18" s="51">
        <v>75000</v>
      </c>
    </row>
    <row r="19" spans="1:4" ht="13.5" x14ac:dyDescent="0.2">
      <c r="A19" s="34" t="s">
        <v>138</v>
      </c>
      <c r="B19" s="48">
        <v>700</v>
      </c>
      <c r="C19" s="36" t="s">
        <v>139</v>
      </c>
      <c r="D19" s="51"/>
    </row>
    <row r="20" spans="1:4" ht="13.5" x14ac:dyDescent="0.2">
      <c r="A20" s="37" t="s">
        <v>140</v>
      </c>
      <c r="B20" s="48">
        <v>12500</v>
      </c>
      <c r="C20" s="55" t="s">
        <v>141</v>
      </c>
      <c r="D20" s="51">
        <v>100</v>
      </c>
    </row>
    <row r="21" spans="1:4" ht="13.5" x14ac:dyDescent="0.25">
      <c r="A21" s="57" t="s">
        <v>250</v>
      </c>
      <c r="B21" s="48">
        <v>6500</v>
      </c>
      <c r="C21" s="49" t="s">
        <v>142</v>
      </c>
      <c r="D21" s="51"/>
    </row>
    <row r="22" spans="1:4" ht="13.5" x14ac:dyDescent="0.2">
      <c r="A22" s="38" t="s">
        <v>143</v>
      </c>
      <c r="B22" s="48">
        <v>200</v>
      </c>
      <c r="C22" s="38"/>
      <c r="D22" s="48"/>
    </row>
    <row r="23" spans="1:4" ht="13.5" x14ac:dyDescent="0.2">
      <c r="A23" s="38" t="s">
        <v>144</v>
      </c>
      <c r="B23" s="48" t="s">
        <v>133</v>
      </c>
      <c r="C23" s="38"/>
      <c r="D23" s="38"/>
    </row>
    <row r="24" spans="1:4" ht="13.5" x14ac:dyDescent="0.2">
      <c r="A24" s="38" t="s">
        <v>145</v>
      </c>
      <c r="B24" s="48"/>
      <c r="C24" s="38"/>
      <c r="D24" s="38"/>
    </row>
    <row r="25" spans="1:4" ht="13.5" x14ac:dyDescent="0.2">
      <c r="A25" s="38" t="s">
        <v>146</v>
      </c>
      <c r="B25" s="48">
        <v>15000</v>
      </c>
      <c r="C25" s="38"/>
      <c r="D25" s="38"/>
    </row>
    <row r="26" spans="1:4" ht="13.5" x14ac:dyDescent="0.2">
      <c r="A26" s="38" t="s">
        <v>147</v>
      </c>
      <c r="B26" s="48">
        <v>400</v>
      </c>
      <c r="C26" s="38"/>
      <c r="D26" s="38"/>
    </row>
    <row r="27" spans="1:4" ht="13.5" x14ac:dyDescent="0.2">
      <c r="A27" s="38" t="s">
        <v>148</v>
      </c>
      <c r="B27" s="59"/>
      <c r="C27" s="38"/>
      <c r="D27" s="38"/>
    </row>
    <row r="28" spans="1:4" ht="14.25" x14ac:dyDescent="0.2">
      <c r="A28" s="60" t="s">
        <v>149</v>
      </c>
      <c r="B28" s="77">
        <f>SUM(B7:B27)</f>
        <v>94800</v>
      </c>
      <c r="C28" s="60" t="s">
        <v>149</v>
      </c>
      <c r="D28" s="74">
        <f>SUM(D6:D27)</f>
        <v>75100</v>
      </c>
    </row>
    <row r="29" spans="1:4" ht="14.25" x14ac:dyDescent="0.2">
      <c r="A29" s="38"/>
      <c r="B29" s="38"/>
      <c r="C29" s="61" t="s">
        <v>150</v>
      </c>
      <c r="D29" s="74">
        <f>94800-75100</f>
        <v>19700</v>
      </c>
    </row>
    <row r="30" spans="1:4" ht="13.5" x14ac:dyDescent="0.2">
      <c r="A30" s="38"/>
      <c r="B30" s="38"/>
      <c r="C30" s="38"/>
      <c r="D30" s="38"/>
    </row>
    <row r="31" spans="1:4" ht="14.25" x14ac:dyDescent="0.2">
      <c r="A31" s="62" t="s">
        <v>151</v>
      </c>
      <c r="B31" s="63"/>
      <c r="C31" s="64" t="s">
        <v>152</v>
      </c>
      <c r="D31" s="38"/>
    </row>
    <row r="32" spans="1:4" ht="14.25" x14ac:dyDescent="0.2">
      <c r="A32" s="38" t="s">
        <v>115</v>
      </c>
      <c r="B32" s="63"/>
      <c r="C32" s="65" t="s">
        <v>153</v>
      </c>
      <c r="D32" s="38"/>
    </row>
    <row r="33" spans="1:4" ht="14.25" x14ac:dyDescent="0.2">
      <c r="A33" s="38" t="s">
        <v>129</v>
      </c>
      <c r="B33" s="63"/>
      <c r="C33" s="38" t="s">
        <v>154</v>
      </c>
      <c r="D33" s="38"/>
    </row>
    <row r="34" spans="1:4" ht="14.25" x14ac:dyDescent="0.2">
      <c r="A34" s="38" t="s">
        <v>143</v>
      </c>
      <c r="B34" s="63"/>
      <c r="C34" s="55" t="s">
        <v>155</v>
      </c>
      <c r="D34" s="38"/>
    </row>
    <row r="35" spans="1:4" ht="14.25" x14ac:dyDescent="0.2">
      <c r="A35" s="38" t="s">
        <v>144</v>
      </c>
      <c r="B35" s="63"/>
      <c r="C35" s="38" t="s">
        <v>156</v>
      </c>
      <c r="D35" s="38"/>
    </row>
    <row r="36" spans="1:4" ht="14.25" x14ac:dyDescent="0.2">
      <c r="A36" s="38" t="s">
        <v>145</v>
      </c>
      <c r="B36" s="63"/>
      <c r="C36" s="38" t="s">
        <v>157</v>
      </c>
      <c r="D36" s="48"/>
    </row>
    <row r="37" spans="1:4" ht="14.25" x14ac:dyDescent="0.2">
      <c r="A37" s="38" t="s">
        <v>146</v>
      </c>
      <c r="B37" s="63"/>
      <c r="C37" s="55" t="s">
        <v>158</v>
      </c>
      <c r="D37" s="48"/>
    </row>
    <row r="38" spans="1:4" ht="14.25" x14ac:dyDescent="0.2">
      <c r="A38" s="38" t="s">
        <v>147</v>
      </c>
      <c r="B38" s="63"/>
      <c r="C38" s="38" t="s">
        <v>159</v>
      </c>
      <c r="D38" s="48"/>
    </row>
    <row r="39" spans="1:4" ht="14.25" x14ac:dyDescent="0.2">
      <c r="A39" s="38" t="s">
        <v>148</v>
      </c>
      <c r="B39" s="63"/>
      <c r="C39" s="38"/>
      <c r="D39" s="48"/>
    </row>
    <row r="40" spans="1:4" ht="14.25" x14ac:dyDescent="0.2">
      <c r="A40" s="60" t="s">
        <v>149</v>
      </c>
      <c r="B40" s="77">
        <f>SUM(B32:B39)</f>
        <v>0</v>
      </c>
      <c r="C40" s="60" t="s">
        <v>149</v>
      </c>
      <c r="D40" s="74">
        <f>SUM(D32:D39)</f>
        <v>0</v>
      </c>
    </row>
    <row r="41" spans="1:4" ht="14.25" x14ac:dyDescent="0.2">
      <c r="A41" s="38"/>
      <c r="B41" s="38"/>
      <c r="C41" s="61" t="s">
        <v>160</v>
      </c>
      <c r="D41" s="48"/>
    </row>
    <row r="42" spans="1:4" ht="13.5" x14ac:dyDescent="0.2">
      <c r="A42" s="38"/>
      <c r="B42" s="38"/>
      <c r="C42" s="38"/>
      <c r="D42" s="48"/>
    </row>
    <row r="43" spans="1:4" ht="14.25" x14ac:dyDescent="0.2">
      <c r="A43" s="62" t="s">
        <v>161</v>
      </c>
      <c r="B43" s="38"/>
      <c r="C43" s="64" t="s">
        <v>162</v>
      </c>
      <c r="D43" s="48"/>
    </row>
    <row r="44" spans="1:4" ht="14.25" x14ac:dyDescent="0.2">
      <c r="A44" s="38" t="s">
        <v>163</v>
      </c>
      <c r="B44" s="50"/>
      <c r="C44" s="38" t="s">
        <v>164</v>
      </c>
      <c r="D44" s="48"/>
    </row>
    <row r="45" spans="1:4" ht="13.5" x14ac:dyDescent="0.2">
      <c r="A45" s="38" t="s">
        <v>165</v>
      </c>
      <c r="B45" s="38"/>
      <c r="C45" s="38" t="s">
        <v>166</v>
      </c>
      <c r="D45" s="48"/>
    </row>
    <row r="46" spans="1:4" ht="13.5" x14ac:dyDescent="0.2">
      <c r="A46" s="38" t="s">
        <v>167</v>
      </c>
      <c r="B46" s="38"/>
      <c r="C46" s="38" t="s">
        <v>168</v>
      </c>
      <c r="D46" s="48"/>
    </row>
    <row r="47" spans="1:4" ht="14.25" x14ac:dyDescent="0.2">
      <c r="A47" s="60" t="s">
        <v>149</v>
      </c>
      <c r="B47" s="77">
        <f>SUM(B44:B46)</f>
        <v>0</v>
      </c>
      <c r="C47" s="60" t="s">
        <v>149</v>
      </c>
      <c r="D47" s="74">
        <f>SUM(D44:D46)</f>
        <v>0</v>
      </c>
    </row>
    <row r="48" spans="1:4" ht="14.25" x14ac:dyDescent="0.2">
      <c r="A48" s="60"/>
      <c r="B48" s="58" t="s">
        <v>133</v>
      </c>
      <c r="C48" s="61" t="s">
        <v>169</v>
      </c>
      <c r="D48" s="48"/>
    </row>
    <row r="49" spans="1:4" ht="13.5" x14ac:dyDescent="0.2">
      <c r="A49" s="38"/>
      <c r="B49" s="38"/>
      <c r="C49" s="38"/>
      <c r="D49" s="38"/>
    </row>
    <row r="50" spans="1:4" ht="14.25" x14ac:dyDescent="0.2">
      <c r="A50" s="62" t="s">
        <v>170</v>
      </c>
      <c r="B50" s="38"/>
      <c r="C50" s="64" t="s">
        <v>171</v>
      </c>
      <c r="D50" s="48"/>
    </row>
    <row r="51" spans="1:4" ht="13.5" x14ac:dyDescent="0.2">
      <c r="A51" s="38" t="s">
        <v>172</v>
      </c>
      <c r="B51" s="38"/>
      <c r="C51" s="38" t="s">
        <v>173</v>
      </c>
      <c r="D51" s="48"/>
    </row>
    <row r="52" spans="1:4" ht="13.5" x14ac:dyDescent="0.2">
      <c r="A52" s="38" t="s">
        <v>174</v>
      </c>
      <c r="B52" s="38"/>
      <c r="C52" s="38" t="s">
        <v>175</v>
      </c>
      <c r="D52" s="48"/>
    </row>
    <row r="53" spans="1:4" ht="13.5" x14ac:dyDescent="0.2">
      <c r="A53" s="38" t="s">
        <v>176</v>
      </c>
      <c r="B53" s="38"/>
      <c r="C53" s="38" t="s">
        <v>176</v>
      </c>
      <c r="D53" s="48"/>
    </row>
    <row r="54" spans="1:4" ht="13.5" x14ac:dyDescent="0.2">
      <c r="A54" s="38" t="s">
        <v>177</v>
      </c>
      <c r="B54" s="38"/>
      <c r="C54" s="38" t="s">
        <v>177</v>
      </c>
      <c r="D54" s="48"/>
    </row>
    <row r="55" spans="1:4" ht="13.5" x14ac:dyDescent="0.2">
      <c r="A55" s="38" t="s">
        <v>178</v>
      </c>
      <c r="B55" s="38"/>
      <c r="C55" s="38" t="s">
        <v>179</v>
      </c>
      <c r="D55" s="59"/>
    </row>
    <row r="56" spans="1:4" ht="13.5" x14ac:dyDescent="0.2">
      <c r="A56" s="38" t="s">
        <v>180</v>
      </c>
      <c r="B56" s="38"/>
      <c r="C56" s="38"/>
      <c r="D56" s="38"/>
    </row>
    <row r="57" spans="1:4" ht="14.25" x14ac:dyDescent="0.2">
      <c r="A57" s="60" t="s">
        <v>149</v>
      </c>
      <c r="B57" s="77">
        <f>SUM(B51:B56)</f>
        <v>0</v>
      </c>
      <c r="C57" s="60" t="s">
        <v>149</v>
      </c>
      <c r="D57" s="74">
        <f>SUM(D51:D56)</f>
        <v>0</v>
      </c>
    </row>
    <row r="58" spans="1:4" ht="14.25" x14ac:dyDescent="0.2">
      <c r="A58" s="66"/>
      <c r="B58" s="38"/>
      <c r="C58" s="61" t="s">
        <v>181</v>
      </c>
      <c r="D58" s="59"/>
    </row>
    <row r="59" spans="1:4" ht="13.5" x14ac:dyDescent="0.2">
      <c r="A59" s="38"/>
      <c r="B59" s="38"/>
      <c r="C59" s="38"/>
      <c r="D59" s="38"/>
    </row>
    <row r="60" spans="1:4" ht="14.25" x14ac:dyDescent="0.2">
      <c r="A60" s="62" t="s">
        <v>182</v>
      </c>
      <c r="B60" s="38"/>
      <c r="C60" s="67" t="s">
        <v>183</v>
      </c>
      <c r="D60" s="63"/>
    </row>
    <row r="61" spans="1:4" ht="13.5" x14ac:dyDescent="0.2">
      <c r="A61" s="38" t="s">
        <v>115</v>
      </c>
      <c r="B61" s="38"/>
      <c r="C61" s="38" t="s">
        <v>184</v>
      </c>
      <c r="D61" s="38"/>
    </row>
    <row r="62" spans="1:4" ht="14.25" x14ac:dyDescent="0.2">
      <c r="A62" s="38" t="s">
        <v>129</v>
      </c>
      <c r="B62" s="38"/>
      <c r="C62" s="38" t="s">
        <v>185</v>
      </c>
      <c r="D62" s="58"/>
    </row>
    <row r="63" spans="1:4" ht="14.25" x14ac:dyDescent="0.2">
      <c r="A63" s="38" t="s">
        <v>143</v>
      </c>
      <c r="B63" s="38"/>
      <c r="C63" s="39"/>
      <c r="D63" s="58"/>
    </row>
    <row r="64" spans="1:4" ht="14.25" x14ac:dyDescent="0.2">
      <c r="A64" s="38" t="s">
        <v>144</v>
      </c>
      <c r="B64" s="38"/>
      <c r="C64" s="39"/>
      <c r="D64" s="38"/>
    </row>
    <row r="65" spans="1:4" ht="14.25" x14ac:dyDescent="0.2">
      <c r="A65" s="38" t="s">
        <v>145</v>
      </c>
      <c r="B65" s="38"/>
      <c r="C65" s="39"/>
      <c r="D65" s="38"/>
    </row>
    <row r="66" spans="1:4" ht="14.25" x14ac:dyDescent="0.2">
      <c r="A66" s="38" t="s">
        <v>146</v>
      </c>
      <c r="B66" s="38">
        <v>0</v>
      </c>
      <c r="C66" s="60" t="s">
        <v>149</v>
      </c>
      <c r="D66" s="74">
        <f>SUM(D61:D65)</f>
        <v>0</v>
      </c>
    </row>
    <row r="67" spans="1:4" ht="14.25" x14ac:dyDescent="0.2">
      <c r="A67" s="38" t="s">
        <v>186</v>
      </c>
      <c r="B67" s="38"/>
      <c r="C67" s="66" t="s">
        <v>187</v>
      </c>
      <c r="D67" s="38"/>
    </row>
    <row r="68" spans="1:4" ht="14.25" x14ac:dyDescent="0.2">
      <c r="A68" s="39"/>
      <c r="B68" s="38"/>
      <c r="C68" s="68" t="s">
        <v>188</v>
      </c>
      <c r="D68" s="75">
        <f>D66+D57+D47+D40+D28+D29</f>
        <v>94800</v>
      </c>
    </row>
    <row r="69" spans="1:4" ht="14.25" x14ac:dyDescent="0.2">
      <c r="A69" s="60" t="s">
        <v>149</v>
      </c>
      <c r="B69" s="77">
        <f>SUM(B61:B68)</f>
        <v>0</v>
      </c>
      <c r="C69" s="69" t="s">
        <v>189</v>
      </c>
      <c r="D69" s="38"/>
    </row>
    <row r="70" spans="1:4" ht="14.25" x14ac:dyDescent="0.2">
      <c r="A70" s="66" t="s">
        <v>190</v>
      </c>
      <c r="B70" s="77">
        <f>B69+B57+B47+B40+B28</f>
        <v>94800</v>
      </c>
      <c r="C70" s="68" t="s">
        <v>191</v>
      </c>
      <c r="D70" s="74">
        <f>D68-D69</f>
        <v>94800</v>
      </c>
    </row>
    <row r="71" spans="1:4" ht="14.25" x14ac:dyDescent="0.2">
      <c r="A71" s="70"/>
      <c r="B71" s="78"/>
      <c r="C71" s="72"/>
      <c r="D71" s="71"/>
    </row>
    <row r="72" spans="1:4" ht="13.5" x14ac:dyDescent="0.2">
      <c r="A72" s="71"/>
      <c r="B72" s="71"/>
      <c r="C72" s="71"/>
      <c r="D72" s="71"/>
    </row>
  </sheetData>
  <mergeCells count="1">
    <mergeCell ref="A1:D1"/>
  </mergeCells>
  <phoneticPr fontId="0" type="noConversion"/>
  <printOptions verticalCentered="1"/>
  <pageMargins left="0.15748031496062992" right="0.19685039370078741" top="0.19685039370078741" bottom="0.19685039370078741" header="0.19685039370078741" footer="0.35433070866141736"/>
  <pageSetup paperSize="9" scale="66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topLeftCell="A40" zoomScale="121" zoomScaleNormal="121" workbookViewId="0">
      <selection activeCell="C36" sqref="C36"/>
    </sheetView>
  </sheetViews>
  <sheetFormatPr defaultRowHeight="12.75" x14ac:dyDescent="0.2"/>
  <cols>
    <col min="1" max="1" width="59.140625" bestFit="1" customWidth="1"/>
    <col min="2" max="2" width="14.42578125" bestFit="1" customWidth="1"/>
    <col min="3" max="3" width="16" bestFit="1" customWidth="1"/>
    <col min="4" max="4" width="15.28515625" style="76" bestFit="1" customWidth="1"/>
    <col min="5" max="5" width="15" style="76" bestFit="1" customWidth="1"/>
    <col min="6" max="6" width="8.85546875" style="76"/>
  </cols>
  <sheetData>
    <row r="1" spans="1:6" x14ac:dyDescent="0.2">
      <c r="B1" t="s">
        <v>192</v>
      </c>
    </row>
    <row r="2" spans="1:6" x14ac:dyDescent="0.2">
      <c r="A2" t="s">
        <v>193</v>
      </c>
      <c r="B2" t="s">
        <v>194</v>
      </c>
      <c r="C2" t="s">
        <v>195</v>
      </c>
      <c r="D2" s="76" t="s">
        <v>196</v>
      </c>
      <c r="E2" s="76" t="s">
        <v>197</v>
      </c>
      <c r="F2" s="76" t="s">
        <v>198</v>
      </c>
    </row>
    <row r="3" spans="1:6" x14ac:dyDescent="0.2">
      <c r="A3" t="s">
        <v>199</v>
      </c>
      <c r="C3">
        <v>3333.77</v>
      </c>
      <c r="D3" s="76" t="s">
        <v>200</v>
      </c>
      <c r="F3" s="76" t="s">
        <v>200</v>
      </c>
    </row>
    <row r="4" spans="1:6" x14ac:dyDescent="0.2">
      <c r="A4" t="s">
        <v>201</v>
      </c>
      <c r="C4">
        <v>150</v>
      </c>
      <c r="D4" s="76" t="s">
        <v>200</v>
      </c>
      <c r="F4" s="76" t="s">
        <v>200</v>
      </c>
    </row>
    <row r="5" spans="1:6" x14ac:dyDescent="0.2">
      <c r="A5" t="s">
        <v>202</v>
      </c>
      <c r="C5">
        <v>300</v>
      </c>
      <c r="D5" s="76" t="s">
        <v>200</v>
      </c>
      <c r="F5" s="76" t="s">
        <v>200</v>
      </c>
    </row>
    <row r="6" spans="1:6" x14ac:dyDescent="0.2">
      <c r="A6" t="s">
        <v>203</v>
      </c>
      <c r="C6">
        <v>6375.7</v>
      </c>
      <c r="D6" s="76" t="s">
        <v>200</v>
      </c>
      <c r="F6" s="76" t="s">
        <v>200</v>
      </c>
    </row>
    <row r="7" spans="1:6" x14ac:dyDescent="0.2">
      <c r="A7" t="s">
        <v>204</v>
      </c>
      <c r="C7">
        <v>600</v>
      </c>
      <c r="D7" s="76" t="s">
        <v>200</v>
      </c>
      <c r="F7" s="76" t="s">
        <v>200</v>
      </c>
    </row>
    <row r="8" spans="1:6" x14ac:dyDescent="0.2">
      <c r="A8" t="s">
        <v>205</v>
      </c>
      <c r="C8">
        <v>41.900000000000006</v>
      </c>
      <c r="D8" s="76" t="s">
        <v>200</v>
      </c>
      <c r="F8" s="76" t="s">
        <v>200</v>
      </c>
    </row>
    <row r="9" spans="1:6" x14ac:dyDescent="0.2">
      <c r="A9" t="s">
        <v>206</v>
      </c>
      <c r="C9">
        <v>48.53</v>
      </c>
      <c r="D9" s="76" t="s">
        <v>200</v>
      </c>
      <c r="F9" s="76" t="s">
        <v>200</v>
      </c>
    </row>
    <row r="10" spans="1:6" x14ac:dyDescent="0.2">
      <c r="A10" t="s">
        <v>207</v>
      </c>
      <c r="C10">
        <v>19.420000000000002</v>
      </c>
      <c r="D10" s="76" t="s">
        <v>200</v>
      </c>
      <c r="F10" s="76" t="s">
        <v>200</v>
      </c>
    </row>
    <row r="11" spans="1:6" x14ac:dyDescent="0.2">
      <c r="A11" t="s">
        <v>208</v>
      </c>
      <c r="C11">
        <v>1500</v>
      </c>
      <c r="D11" s="76" t="s">
        <v>200</v>
      </c>
      <c r="F11" s="76" t="s">
        <v>200</v>
      </c>
    </row>
    <row r="12" spans="1:6" x14ac:dyDescent="0.2">
      <c r="A12" t="s">
        <v>209</v>
      </c>
      <c r="C12">
        <v>39.420000000000023</v>
      </c>
      <c r="D12" s="76" t="s">
        <v>200</v>
      </c>
      <c r="F12" s="76" t="s">
        <v>200</v>
      </c>
    </row>
    <row r="13" spans="1:6" x14ac:dyDescent="0.2">
      <c r="A13" t="s">
        <v>210</v>
      </c>
      <c r="C13">
        <v>888.16</v>
      </c>
      <c r="D13" s="76" t="s">
        <v>200</v>
      </c>
      <c r="F13" s="76" t="s">
        <v>200</v>
      </c>
    </row>
    <row r="14" spans="1:6" x14ac:dyDescent="0.2">
      <c r="A14" t="s">
        <v>211</v>
      </c>
      <c r="B14">
        <v>5761.25</v>
      </c>
      <c r="C14">
        <v>0</v>
      </c>
      <c r="D14" s="76" t="s">
        <v>200</v>
      </c>
    </row>
    <row r="15" spans="1:6" x14ac:dyDescent="0.2">
      <c r="A15" t="s">
        <v>212</v>
      </c>
      <c r="B15">
        <v>6347</v>
      </c>
      <c r="C15">
        <v>0</v>
      </c>
      <c r="D15" s="76" t="s">
        <v>200</v>
      </c>
      <c r="E15" s="76" t="s">
        <v>200</v>
      </c>
    </row>
    <row r="16" spans="1:6" x14ac:dyDescent="0.2">
      <c r="A16" t="s">
        <v>213</v>
      </c>
      <c r="B16">
        <v>5453.25</v>
      </c>
      <c r="D16" s="76" t="s">
        <v>200</v>
      </c>
      <c r="E16" s="76" t="s">
        <v>200</v>
      </c>
    </row>
    <row r="17" spans="1:6" x14ac:dyDescent="0.2">
      <c r="A17" t="s">
        <v>214</v>
      </c>
      <c r="B17">
        <v>6242.5</v>
      </c>
      <c r="C17">
        <v>0</v>
      </c>
      <c r="D17" s="76" t="s">
        <v>200</v>
      </c>
      <c r="E17" s="76" t="s">
        <v>200</v>
      </c>
    </row>
    <row r="18" spans="1:6" x14ac:dyDescent="0.2">
      <c r="A18" t="s">
        <v>215</v>
      </c>
      <c r="B18">
        <v>6344.25</v>
      </c>
      <c r="C18">
        <v>0</v>
      </c>
      <c r="D18" s="76" t="s">
        <v>200</v>
      </c>
      <c r="E18" s="76" t="s">
        <v>200</v>
      </c>
    </row>
    <row r="19" spans="1:6" x14ac:dyDescent="0.2">
      <c r="A19" t="s">
        <v>216</v>
      </c>
      <c r="B19">
        <v>6292</v>
      </c>
      <c r="C19">
        <v>0</v>
      </c>
      <c r="D19" s="76" t="s">
        <v>200</v>
      </c>
      <c r="E19" s="76" t="s">
        <v>200</v>
      </c>
    </row>
    <row r="20" spans="1:6" x14ac:dyDescent="0.2">
      <c r="A20" t="s">
        <v>217</v>
      </c>
      <c r="B20">
        <v>5901.5</v>
      </c>
      <c r="C20">
        <v>0</v>
      </c>
      <c r="D20" s="76" t="s">
        <v>200</v>
      </c>
      <c r="E20" s="76" t="s">
        <v>200</v>
      </c>
    </row>
    <row r="21" spans="1:6" x14ac:dyDescent="0.2">
      <c r="A21" t="s">
        <v>218</v>
      </c>
      <c r="B21">
        <v>5868.5</v>
      </c>
      <c r="C21">
        <v>0</v>
      </c>
      <c r="D21" s="76" t="s">
        <v>200</v>
      </c>
      <c r="E21" s="76" t="s">
        <v>200</v>
      </c>
    </row>
    <row r="22" spans="1:6" x14ac:dyDescent="0.2">
      <c r="A22" t="s">
        <v>219</v>
      </c>
      <c r="B22">
        <v>6591.75</v>
      </c>
      <c r="C22">
        <v>0</v>
      </c>
      <c r="D22" s="76" t="s">
        <v>200</v>
      </c>
      <c r="E22" s="76" t="s">
        <v>200</v>
      </c>
    </row>
    <row r="23" spans="1:6" x14ac:dyDescent="0.2">
      <c r="A23" t="s">
        <v>220</v>
      </c>
      <c r="B23">
        <v>5942.75</v>
      </c>
      <c r="C23">
        <v>0</v>
      </c>
      <c r="D23" s="76" t="s">
        <v>200</v>
      </c>
      <c r="E23" s="76" t="s">
        <v>200</v>
      </c>
    </row>
    <row r="24" spans="1:6" x14ac:dyDescent="0.2">
      <c r="A24" t="s">
        <v>221</v>
      </c>
      <c r="B24">
        <v>12773.75</v>
      </c>
      <c r="C24">
        <v>0</v>
      </c>
      <c r="D24" s="76" t="s">
        <v>200</v>
      </c>
      <c r="E24" s="76" t="s">
        <v>200</v>
      </c>
    </row>
    <row r="25" spans="1:6" x14ac:dyDescent="0.2">
      <c r="A25" t="s">
        <v>222</v>
      </c>
      <c r="C25">
        <v>354.3</v>
      </c>
      <c r="D25" s="76" t="s">
        <v>200</v>
      </c>
      <c r="E25" s="76" t="s">
        <v>200</v>
      </c>
      <c r="F25" s="76" t="s">
        <v>200</v>
      </c>
    </row>
    <row r="26" spans="1:6" x14ac:dyDescent="0.2">
      <c r="A26" t="s">
        <v>223</v>
      </c>
      <c r="C26">
        <v>40</v>
      </c>
      <c r="D26" s="76" t="s">
        <v>200</v>
      </c>
      <c r="F26" s="76" t="s">
        <v>200</v>
      </c>
    </row>
    <row r="27" spans="1:6" x14ac:dyDescent="0.2">
      <c r="A27" t="s">
        <v>224</v>
      </c>
      <c r="C27">
        <v>110</v>
      </c>
      <c r="D27" s="76" t="s">
        <v>200</v>
      </c>
      <c r="F27" s="76" t="s">
        <v>200</v>
      </c>
    </row>
    <row r="28" spans="1:6" x14ac:dyDescent="0.2">
      <c r="A28" t="s">
        <v>225</v>
      </c>
      <c r="B28">
        <v>0</v>
      </c>
      <c r="C28">
        <v>6302.75</v>
      </c>
      <c r="D28" s="76" t="s">
        <v>200</v>
      </c>
      <c r="F28" s="76" t="s">
        <v>200</v>
      </c>
    </row>
    <row r="29" spans="1:6" x14ac:dyDescent="0.2">
      <c r="A29" t="s">
        <v>226</v>
      </c>
      <c r="C29">
        <v>1360.33</v>
      </c>
      <c r="D29" s="76" t="s">
        <v>200</v>
      </c>
      <c r="F29" s="76" t="s">
        <v>200</v>
      </c>
    </row>
    <row r="30" spans="1:6" x14ac:dyDescent="0.2">
      <c r="A30" t="s">
        <v>227</v>
      </c>
      <c r="C30">
        <v>519.70000000000005</v>
      </c>
      <c r="D30" s="76" t="s">
        <v>200</v>
      </c>
      <c r="F30" s="76" t="s">
        <v>200</v>
      </c>
    </row>
    <row r="31" spans="1:6" x14ac:dyDescent="0.2">
      <c r="A31" t="s">
        <v>228</v>
      </c>
      <c r="C31">
        <v>30</v>
      </c>
      <c r="D31" s="76" t="s">
        <v>200</v>
      </c>
      <c r="F31" s="76" t="s">
        <v>200</v>
      </c>
    </row>
    <row r="32" spans="1:6" x14ac:dyDescent="0.2">
      <c r="A32" t="s">
        <v>229</v>
      </c>
      <c r="C32">
        <v>19181.47</v>
      </c>
      <c r="D32" s="76" t="s">
        <v>200</v>
      </c>
      <c r="F32" s="76" t="s">
        <v>200</v>
      </c>
    </row>
    <row r="33" spans="1:6" x14ac:dyDescent="0.2">
      <c r="A33" t="s">
        <v>230</v>
      </c>
      <c r="C33" s="79">
        <v>11875.8</v>
      </c>
      <c r="D33" s="76" t="s">
        <v>200</v>
      </c>
      <c r="F33" s="76" t="s">
        <v>200</v>
      </c>
    </row>
    <row r="34" spans="1:6" x14ac:dyDescent="0.2">
      <c r="A34" t="s">
        <v>231</v>
      </c>
      <c r="B34">
        <v>17.59</v>
      </c>
      <c r="C34">
        <v>0</v>
      </c>
      <c r="D34" s="76" t="s">
        <v>200</v>
      </c>
      <c r="E34" s="76" t="s">
        <v>200</v>
      </c>
    </row>
    <row r="35" spans="1:6" x14ac:dyDescent="0.2">
      <c r="A35" t="s">
        <v>232</v>
      </c>
      <c r="C35">
        <v>746.08999999999992</v>
      </c>
      <c r="D35" s="76" t="s">
        <v>200</v>
      </c>
      <c r="F35" s="76" t="s">
        <v>200</v>
      </c>
    </row>
    <row r="36" spans="1:6" x14ac:dyDescent="0.2">
      <c r="A36" t="s">
        <v>233</v>
      </c>
      <c r="C36">
        <v>512.74</v>
      </c>
      <c r="D36" s="76" t="s">
        <v>200</v>
      </c>
      <c r="F36" s="76" t="s">
        <v>200</v>
      </c>
    </row>
    <row r="37" spans="1:6" x14ac:dyDescent="0.2">
      <c r="A37" t="s">
        <v>234</v>
      </c>
      <c r="C37">
        <v>54.9</v>
      </c>
      <c r="D37" s="76" t="s">
        <v>200</v>
      </c>
      <c r="F37" s="76" t="s">
        <v>200</v>
      </c>
    </row>
    <row r="38" spans="1:6" x14ac:dyDescent="0.2">
      <c r="A38" t="s">
        <v>235</v>
      </c>
      <c r="C38">
        <v>202.43</v>
      </c>
      <c r="D38" s="76" t="s">
        <v>200</v>
      </c>
      <c r="F38" s="76" t="s">
        <v>200</v>
      </c>
    </row>
    <row r="39" spans="1:6" x14ac:dyDescent="0.2">
      <c r="A39" t="s">
        <v>236</v>
      </c>
      <c r="C39">
        <v>261.59999999999997</v>
      </c>
      <c r="D39" s="76" t="s">
        <v>200</v>
      </c>
      <c r="F39" s="76" t="s">
        <v>200</v>
      </c>
    </row>
    <row r="40" spans="1:6" x14ac:dyDescent="0.2">
      <c r="A40" t="s">
        <v>237</v>
      </c>
      <c r="C40">
        <v>295.47000000000003</v>
      </c>
      <c r="D40" s="76" t="s">
        <v>200</v>
      </c>
      <c r="F40" s="76" t="s">
        <v>200</v>
      </c>
    </row>
    <row r="41" spans="1:6" x14ac:dyDescent="0.2">
      <c r="A41" t="s">
        <v>238</v>
      </c>
      <c r="C41">
        <v>75.400000000000006</v>
      </c>
      <c r="D41" s="76" t="s">
        <v>200</v>
      </c>
      <c r="F41" s="76" t="s">
        <v>200</v>
      </c>
    </row>
    <row r="42" spans="1:6" x14ac:dyDescent="0.2">
      <c r="A42" t="s">
        <v>239</v>
      </c>
      <c r="C42">
        <v>97.6</v>
      </c>
      <c r="D42" s="76" t="s">
        <v>200</v>
      </c>
      <c r="F42" s="76" t="s">
        <v>200</v>
      </c>
    </row>
    <row r="43" spans="1:6" x14ac:dyDescent="0.2">
      <c r="A43" t="s">
        <v>240</v>
      </c>
      <c r="C43">
        <v>86.95</v>
      </c>
      <c r="D43" s="76" t="s">
        <v>200</v>
      </c>
      <c r="F43" s="76" t="s">
        <v>200</v>
      </c>
    </row>
    <row r="44" spans="1:6" x14ac:dyDescent="0.2">
      <c r="A44" t="s">
        <v>241</v>
      </c>
      <c r="B44">
        <v>5612.75</v>
      </c>
      <c r="C44">
        <v>0</v>
      </c>
      <c r="D44" s="76" t="s">
        <v>200</v>
      </c>
    </row>
    <row r="45" spans="1:6" x14ac:dyDescent="0.2">
      <c r="A45" t="s">
        <v>242</v>
      </c>
      <c r="B45">
        <v>6017</v>
      </c>
      <c r="C45">
        <v>0</v>
      </c>
      <c r="D45" s="76" t="s">
        <v>200</v>
      </c>
      <c r="E45" s="76" t="s">
        <v>243</v>
      </c>
    </row>
    <row r="46" spans="1:6" x14ac:dyDescent="0.2">
      <c r="A46" t="s">
        <v>244</v>
      </c>
      <c r="B46">
        <v>115.94</v>
      </c>
      <c r="C46">
        <v>0</v>
      </c>
      <c r="E46" s="76" t="s">
        <v>243</v>
      </c>
    </row>
    <row r="47" spans="1:6" x14ac:dyDescent="0.2">
      <c r="A47" t="s">
        <v>245</v>
      </c>
      <c r="B47">
        <v>76.83</v>
      </c>
      <c r="C47">
        <v>0</v>
      </c>
      <c r="E47" s="76" t="s">
        <v>243</v>
      </c>
    </row>
    <row r="48" spans="1:6" x14ac:dyDescent="0.2">
      <c r="A48" t="s">
        <v>246</v>
      </c>
      <c r="B48">
        <v>2928</v>
      </c>
      <c r="C48">
        <v>0</v>
      </c>
      <c r="E48" s="76" t="s">
        <v>243</v>
      </c>
    </row>
    <row r="49" spans="1:5" x14ac:dyDescent="0.2">
      <c r="A49" t="s">
        <v>247</v>
      </c>
      <c r="B49">
        <v>0</v>
      </c>
      <c r="C49">
        <v>81.009999999999991</v>
      </c>
      <c r="D49" s="76" t="s">
        <v>200</v>
      </c>
      <c r="E49" s="76" t="s">
        <v>243</v>
      </c>
    </row>
    <row r="50" spans="1:5" x14ac:dyDescent="0.2">
      <c r="A50" t="s">
        <v>248</v>
      </c>
      <c r="B50">
        <v>0</v>
      </c>
      <c r="C50">
        <v>42.21</v>
      </c>
      <c r="E50" s="76" t="s">
        <v>243</v>
      </c>
    </row>
    <row r="51" spans="1:5" x14ac:dyDescent="0.2">
      <c r="A51" t="s">
        <v>249</v>
      </c>
      <c r="B51">
        <f>SUM(B3:B50)</f>
        <v>88286.61</v>
      </c>
      <c r="C51">
        <f>SUM(C3:C50)</f>
        <v>55527.649999999994</v>
      </c>
      <c r="E51" s="76" t="s">
        <v>243</v>
      </c>
    </row>
    <row r="52" spans="1:5" x14ac:dyDescent="0.2">
      <c r="A52" t="s">
        <v>251</v>
      </c>
      <c r="B52">
        <f>B51-B46-B45-B44-B48</f>
        <v>73612.92</v>
      </c>
      <c r="C52">
        <f>C51-C50-C49</f>
        <v>55404.429999999993</v>
      </c>
    </row>
  </sheetData>
  <autoFilter ref="A2:F51" xr:uid="{00000000-0001-0000-0200-000000000000}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Stato patrimoniale</vt:lpstr>
      <vt:lpstr>Rendiconto gestionale</vt:lpstr>
      <vt:lpstr>Foglio3</vt:lpstr>
      <vt:lpstr>'Stato patrimoniale'!Area_stampa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LOMBARDINI MONICA</cp:lastModifiedBy>
  <cp:lastPrinted>2022-12-11T16:10:42Z</cp:lastPrinted>
  <dcterms:created xsi:type="dcterms:W3CDTF">2010-04-26T07:38:08Z</dcterms:created>
  <dcterms:modified xsi:type="dcterms:W3CDTF">2023-02-14T07:01:45Z</dcterms:modified>
</cp:coreProperties>
</file>